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0\Q3 2020\Metrics\"/>
    </mc:Choice>
  </mc:AlternateContent>
  <bookViews>
    <workbookView xWindow="0" yWindow="0" windowWidth="12240" windowHeight="9240" tabRatio="942" firstSheet="6"/>
  </bookViews>
  <sheets>
    <sheet name="Index" sheetId="1" r:id="rId1"/>
    <sheet name="Group P&amp;L" sheetId="2" r:id="rId2"/>
    <sheet name="Group CF" sheetId="21" r:id="rId3"/>
    <sheet name="Group BS" sheetId="20" r:id="rId4"/>
    <sheet name="Group-Adj #s" sheetId="19" r:id="rId5"/>
    <sheet name="Group-Other" sheetId="7" r:id="rId6"/>
    <sheet name="Fixed-Line" sheetId="11" r:id="rId7"/>
    <sheet name="Pelephone" sheetId="12" r:id="rId8"/>
    <sheet name="B. Intl" sheetId="13" r:id="rId9"/>
    <sheet name="yes" sheetId="14" r:id="rId10"/>
    <sheet name="Total Subs" sheetId="15" r:id="rId11"/>
    <sheet name="Fixed CF Forecast" sheetId="10" r:id="rId12"/>
    <sheet name="KPIs" sheetId="3" r:id="rId13"/>
    <sheet name="Debt Repayments" sheetId="8" r:id="rId14"/>
    <sheet name="Debt Terms" sheetId="9" r:id="rId15"/>
    <sheet name="Glossary " sheetId="4" r:id="rId16"/>
    <sheet name="Dividends" sheetId="6" r:id="rId17"/>
  </sheets>
  <definedNames>
    <definedName name="_ftn1" localSheetId="12">KPIs!$AP$93</definedName>
    <definedName name="_ftn2" localSheetId="12">KPIs!$AP$94</definedName>
    <definedName name="_ftnref1" localSheetId="12">KPIs!$AP$87</definedName>
    <definedName name="_ftnref2" localSheetId="12">KPIs!$AP$88</definedName>
    <definedName name="ProjectName">{"Client Name or Project Name"}</definedName>
    <definedName name="_xlnm.Print_Area" localSheetId="8">'B. Intl'!$A$1:$S$67</definedName>
    <definedName name="_xlnm.Print_Area" localSheetId="13">'Debt Repayments'!$B$7:$F$58</definedName>
    <definedName name="_xlnm.Print_Area" localSheetId="16">Dividends!$A$10:$D$42</definedName>
    <definedName name="_xlnm.Print_Area" localSheetId="6">'Fixed-Line'!$A$1:$T$104</definedName>
    <definedName name="_xlnm.Print_Area" localSheetId="15">'Glossary '!$A$1:$M$20</definedName>
    <definedName name="_xlnm.Print_Area" localSheetId="3">'Group BS'!$A$1:$J$51</definedName>
    <definedName name="_xlnm.Print_Area" localSheetId="1">'Group P&amp;L'!$A$1:$K$72</definedName>
    <definedName name="_xlnm.Print_Area" localSheetId="4">'Group-Adj #s'!$A$1:$K$28</definedName>
    <definedName name="_xlnm.Print_Area" localSheetId="5">'Group-Other'!$A$4:$AJ$35</definedName>
    <definedName name="_xlnm.Print_Area" localSheetId="0">Index!$A$1:$L$33</definedName>
    <definedName name="_xlnm.Print_Area" localSheetId="12">KPIs!$A$1:$BM$133</definedName>
    <definedName name="_xlnm.Print_Area" localSheetId="7">Pelephone!$A$1:$T$66</definedName>
    <definedName name="_xlnm.Print_Area" localSheetId="10">'Total Subs'!$A$8:$O$72</definedName>
    <definedName name="_xlnm.Print_Area" localSheetId="9">yes!$A$1:$T$96</definedName>
    <definedName name="_xlnm.Print_Titles" localSheetId="13">'Debt Repayments'!$1:$6</definedName>
    <definedName name="_xlnm.Print_Titles" localSheetId="16">Dividends!$1:$9</definedName>
    <definedName name="_xlnm.Print_Titles" localSheetId="6">'Fixed-Line'!$1:$4</definedName>
    <definedName name="_xlnm.Print_Titles" localSheetId="1">'Group P&amp;L'!$1:$5</definedName>
    <definedName name="_xlnm.Print_Titles" localSheetId="12">KPIs!$1:$4</definedName>
    <definedName name="_xlnm.Print_Titles" localSheetId="10">'Total Subs'!$1:$7</definedName>
    <definedName name="_xlnm.Print_Titles" localSheetId="9">yes!$1:$5</definedName>
    <definedName name="Z_44BC518B_F505_4956_BE42_792973965029_.wvu.PrintArea" localSheetId="15" hidden="1">'Glossary '!$A$1:$M$21</definedName>
    <definedName name="Z_44BC518B_F505_4956_BE42_792973965029_.wvu.PrintArea" localSheetId="1" hidden="1">'Group P&amp;L'!$A$1:$A$72</definedName>
    <definedName name="Z_44BC518B_F505_4956_BE42_792973965029_.wvu.PrintArea" localSheetId="0" hidden="1">Index!$A$1:$L$32</definedName>
    <definedName name="Z_44BC518B_F505_4956_BE42_792973965029_.wvu.PrintArea" localSheetId="12" hidden="1">KPIs!$A$1:$R$130</definedName>
    <definedName name="Z_44BC518B_F505_4956_BE42_792973965029_.wvu.PrintTitles" localSheetId="1" hidden="1">'Group P&amp;L'!$1:$5</definedName>
    <definedName name="Z_44BC518B_F505_4956_BE42_792973965029_.wvu.PrintTitles" localSheetId="12" hidden="1">KPIs!$1:$4</definedName>
    <definedName name="Z_67DDFA58_7FF7_4BDB_BFFF_31DB4021D095_.wvu.Cols" localSheetId="1" hidden="1">'Group P&amp;L'!#REF!,'Group P&amp;L'!#REF!,'Group P&amp;L'!#REF!</definedName>
    <definedName name="Z_67DDFA58_7FF7_4BDB_BFFF_31DB4021D095_.wvu.Cols" localSheetId="12" hidden="1">KPIs!$B:$F,KPIs!$H:$K,KPIs!$M:$P</definedName>
    <definedName name="Z_67DDFA58_7FF7_4BDB_BFFF_31DB4021D095_.wvu.PrintArea" localSheetId="15" hidden="1">'Glossary '!$A$1:$M$21</definedName>
    <definedName name="Z_67DDFA58_7FF7_4BDB_BFFF_31DB4021D095_.wvu.PrintArea" localSheetId="1" hidden="1">'Group P&amp;L'!$A$1:$A$72</definedName>
    <definedName name="Z_67DDFA58_7FF7_4BDB_BFFF_31DB4021D095_.wvu.PrintArea" localSheetId="0" hidden="1">Index!$A$1:$L$32</definedName>
    <definedName name="Z_67DDFA58_7FF7_4BDB_BFFF_31DB4021D095_.wvu.PrintArea" localSheetId="12" hidden="1">KPIs!$A$1:$AD$130</definedName>
    <definedName name="Z_67DDFA58_7FF7_4BDB_BFFF_31DB4021D095_.wvu.PrintTitles" localSheetId="16" hidden="1">Dividends!$1:$9</definedName>
    <definedName name="Z_67DDFA58_7FF7_4BDB_BFFF_31DB4021D095_.wvu.PrintTitles" localSheetId="1" hidden="1">'Group P&amp;L'!$1:$5</definedName>
    <definedName name="Z_67DDFA58_7FF7_4BDB_BFFF_31DB4021D095_.wvu.PrintTitles" localSheetId="12" hidden="1">KPIs!$1:$4</definedName>
    <definedName name="Z_6A44E415_E6EC_4CA2_8B4C_A374F00F0261_.wvu.PrintArea" localSheetId="15" hidden="1">'Glossary '!$A$1:$M$20</definedName>
    <definedName name="Z_6A44E415_E6EC_4CA2_8B4C_A374F00F0261_.wvu.PrintArea" localSheetId="1" hidden="1">'Group P&amp;L'!$A$1:$A$72</definedName>
    <definedName name="Z_6A44E415_E6EC_4CA2_8B4C_A374F00F0261_.wvu.PrintArea" localSheetId="0" hidden="1">Index!$A$1:$L$32</definedName>
    <definedName name="Z_6A44E415_E6EC_4CA2_8B4C_A374F00F0261_.wvu.PrintArea" localSheetId="12" hidden="1">KPIs!$A$1:$I$130</definedName>
    <definedName name="Z_6A44E415_E6EC_4CA2_8B4C_A374F00F0261_.wvu.PrintTitles" localSheetId="1" hidden="1">'Group P&amp;L'!$1:$5</definedName>
    <definedName name="Z_6A44E415_E6EC_4CA2_8B4C_A374F00F0261_.wvu.PrintTitles" localSheetId="12" hidden="1">KPIs!$1:$4</definedName>
    <definedName name="Z_7DC6D345_C4C0_4162_8636_D495A245EBF8_.wvu.Cols" localSheetId="1" hidden="1">'Group P&amp;L'!#REF!,'Group P&amp;L'!#REF!,'Group P&amp;L'!#REF!</definedName>
    <definedName name="Z_7DC6D345_C4C0_4162_8636_D495A245EBF8_.wvu.Cols" localSheetId="12" hidden="1">KPIs!$B:$F,KPIs!$H:$K,KPIs!$M:$P</definedName>
    <definedName name="Z_7DC6D345_C4C0_4162_8636_D495A245EBF8_.wvu.PrintArea" localSheetId="15" hidden="1">'Glossary '!$A$1:$M$21</definedName>
    <definedName name="Z_7DC6D345_C4C0_4162_8636_D495A245EBF8_.wvu.PrintArea" localSheetId="1" hidden="1">'Group P&amp;L'!$A$1:$A$72</definedName>
    <definedName name="Z_7DC6D345_C4C0_4162_8636_D495A245EBF8_.wvu.PrintArea" localSheetId="0" hidden="1">Index!$A$1:$L$32</definedName>
    <definedName name="Z_7DC6D345_C4C0_4162_8636_D495A245EBF8_.wvu.PrintArea" localSheetId="12" hidden="1">KPIs!$A$1:$AD$130</definedName>
    <definedName name="Z_7DC6D345_C4C0_4162_8636_D495A245EBF8_.wvu.PrintTitles" localSheetId="1" hidden="1">'Group P&amp;L'!$1:$5</definedName>
    <definedName name="Z_7DC6D345_C4C0_4162_8636_D495A245EBF8_.wvu.PrintTitles" localSheetId="12" hidden="1">KPIs!$1:$4</definedName>
    <definedName name="Z_C32ED439_2914_4073_BFBF_7718D6CFE811_.wvu.PrintArea" localSheetId="15" hidden="1">'Glossary '!$A$1:$M$21</definedName>
    <definedName name="Z_C32ED439_2914_4073_BFBF_7718D6CFE811_.wvu.PrintArea" localSheetId="1" hidden="1">'Group P&amp;L'!$A$1:$A$72</definedName>
    <definedName name="Z_C32ED439_2914_4073_BFBF_7718D6CFE811_.wvu.PrintArea" localSheetId="0" hidden="1">Index!$A$1:$L$32</definedName>
    <definedName name="Z_C32ED439_2914_4073_BFBF_7718D6CFE811_.wvu.PrintArea" localSheetId="12" hidden="1">KPIs!$A$1:$R$130</definedName>
    <definedName name="Z_C32ED439_2914_4073_BFBF_7718D6CFE811_.wvu.PrintTitles" localSheetId="1" hidden="1">'Group P&amp;L'!$1:$5</definedName>
    <definedName name="Z_C32ED439_2914_4073_BFBF_7718D6CFE811_.wvu.PrintTitles" localSheetId="12" hidden="1">KPIs!$1:$4</definedName>
    <definedName name="Z_C6BBAF30_1E81_42FB_BA93_01B6813E2C8C_.wvu.PrintArea" localSheetId="15" hidden="1">'Glossary '!$A$1:$M$20</definedName>
    <definedName name="Z_C6BBAF30_1E81_42FB_BA93_01B6813E2C8C_.wvu.PrintArea" localSheetId="1" hidden="1">'Group P&amp;L'!$A$1:$A$72</definedName>
    <definedName name="Z_C6BBAF30_1E81_42FB_BA93_01B6813E2C8C_.wvu.PrintArea" localSheetId="0" hidden="1">Index!$A$1:$L$32</definedName>
    <definedName name="Z_C6BBAF30_1E81_42FB_BA93_01B6813E2C8C_.wvu.PrintArea" localSheetId="12" hidden="1">KPIs!$A$1:$O$130</definedName>
    <definedName name="Z_C6BBAF30_1E81_42FB_BA93_01B6813E2C8C_.wvu.PrintTitles" localSheetId="1" hidden="1">'Group P&amp;L'!$1:$5</definedName>
    <definedName name="Z_C6BBAF30_1E81_42FB_BA93_01B6813E2C8C_.wvu.PrintTitles" localSheetId="12" hidden="1">KPIs!$1:$4</definedName>
    <definedName name="Z_F07085DA_2B2D_4BE1_891D_F25D604A092E_.wvu.PrintArea" localSheetId="15" hidden="1">'Glossary '!$A$1:$M$20</definedName>
    <definedName name="Z_F07085DA_2B2D_4BE1_891D_F25D604A092E_.wvu.PrintArea" localSheetId="1" hidden="1">'Group P&amp;L'!$A$1:$A$72</definedName>
    <definedName name="Z_F07085DA_2B2D_4BE1_891D_F25D604A092E_.wvu.PrintArea" localSheetId="0" hidden="1">Index!$A$1:$L$32</definedName>
    <definedName name="Z_F07085DA_2B2D_4BE1_891D_F25D604A092E_.wvu.PrintArea" localSheetId="12" hidden="1">KPIs!$A$1:$M$130</definedName>
    <definedName name="Z_F07085DA_2B2D_4BE1_891D_F25D604A092E_.wvu.PrintTitles" localSheetId="1" hidden="1">'Group P&amp;L'!$1:$5</definedName>
    <definedName name="Z_F07085DA_2B2D_4BE1_891D_F25D604A092E_.wvu.PrintTitles" localSheetId="12" hidden="1">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57" i="8" l="1"/>
  <c r="D57" i="8"/>
  <c r="C57" i="8"/>
  <c r="E56" i="8"/>
  <c r="D56" i="8"/>
  <c r="C56" i="8"/>
  <c r="E55" i="8"/>
  <c r="E58" i="8" s="1"/>
  <c r="D55" i="8"/>
  <c r="C55" i="8"/>
  <c r="E54" i="8"/>
  <c r="D54" i="8"/>
  <c r="C54" i="8"/>
  <c r="E53" i="8"/>
  <c r="D53" i="8"/>
  <c r="D58" i="8" s="1"/>
  <c r="C53" i="8"/>
  <c r="C58" i="8" s="1"/>
  <c r="E48" i="8"/>
  <c r="D48" i="8"/>
  <c r="C48" i="8"/>
  <c r="F47" i="8"/>
  <c r="F57" i="8" s="1"/>
  <c r="F46" i="8"/>
  <c r="F56" i="8" s="1"/>
  <c r="F45" i="8"/>
  <c r="F55" i="8" s="1"/>
  <c r="F44" i="8"/>
  <c r="F54" i="8" s="1"/>
  <c r="F43" i="8"/>
  <c r="F53" i="8" s="1"/>
  <c r="E37" i="8"/>
  <c r="D37" i="8"/>
  <c r="C37" i="8"/>
  <c r="F36" i="8"/>
  <c r="F35" i="8"/>
  <c r="F34" i="8"/>
  <c r="F33" i="8"/>
  <c r="F32" i="8"/>
  <c r="F37" i="8" s="1"/>
  <c r="E26" i="8"/>
  <c r="D26" i="8"/>
  <c r="C26" i="8"/>
  <c r="F25" i="8"/>
  <c r="F24" i="8"/>
  <c r="F23" i="8"/>
  <c r="F22" i="8"/>
  <c r="F26" i="8" s="1"/>
  <c r="F21" i="8"/>
  <c r="E45" i="10"/>
  <c r="D45" i="10"/>
  <c r="C45" i="10"/>
  <c r="E38" i="10"/>
  <c r="D38" i="10"/>
  <c r="C38" i="10"/>
  <c r="E31" i="10"/>
  <c r="E39" i="10" s="1"/>
  <c r="E46" i="10" s="1"/>
  <c r="D31" i="10"/>
  <c r="D39" i="10" s="1"/>
  <c r="D46" i="10" s="1"/>
  <c r="C31" i="10"/>
  <c r="C39" i="10" s="1"/>
  <c r="C46" i="10" s="1"/>
  <c r="E24" i="10"/>
  <c r="D24" i="10"/>
  <c r="C24" i="10"/>
  <c r="E18" i="10"/>
  <c r="D18" i="10"/>
  <c r="C18" i="10"/>
  <c r="E16" i="10"/>
  <c r="E19" i="10" s="1"/>
  <c r="E25" i="10" s="1"/>
  <c r="D16" i="10"/>
  <c r="D19" i="10" s="1"/>
  <c r="D25" i="10" s="1"/>
  <c r="C16" i="10"/>
  <c r="C19" i="10" s="1"/>
  <c r="C25" i="10" s="1"/>
  <c r="F58" i="8" l="1"/>
  <c r="F48" i="8"/>
  <c r="C48" i="10"/>
  <c r="D9" i="10" s="1"/>
  <c r="D48" i="10" s="1"/>
  <c r="E9" i="10" s="1"/>
  <c r="E48" i="10" s="1"/>
  <c r="J48" i="20" l="1"/>
  <c r="I48" i="20"/>
  <c r="H48" i="20"/>
  <c r="G48" i="20"/>
  <c r="F48" i="20"/>
  <c r="E48" i="20"/>
  <c r="D48" i="20"/>
  <c r="C48" i="20"/>
  <c r="B48" i="20"/>
  <c r="J47" i="20"/>
  <c r="I47" i="20"/>
  <c r="H47" i="20"/>
  <c r="G47" i="20"/>
  <c r="G49" i="20" s="1"/>
  <c r="F47" i="20"/>
  <c r="F49" i="20" s="1"/>
  <c r="E47" i="20"/>
  <c r="D47" i="20"/>
  <c r="C47" i="20"/>
  <c r="B47" i="20"/>
  <c r="B49" i="20" s="1"/>
  <c r="J44" i="20"/>
  <c r="I44" i="20"/>
  <c r="H44" i="20"/>
  <c r="G44" i="20"/>
  <c r="F44" i="20"/>
  <c r="E44" i="20"/>
  <c r="D44" i="20"/>
  <c r="C44" i="20"/>
  <c r="B44" i="20"/>
  <c r="J37" i="20"/>
  <c r="I37" i="20"/>
  <c r="H37" i="20"/>
  <c r="G37" i="20"/>
  <c r="F37" i="20"/>
  <c r="E37" i="20"/>
  <c r="D37" i="20"/>
  <c r="C37" i="20"/>
  <c r="B37" i="20"/>
  <c r="J27" i="20"/>
  <c r="I27" i="20"/>
  <c r="H27" i="20"/>
  <c r="G27" i="20"/>
  <c r="F27" i="20"/>
  <c r="E27" i="20"/>
  <c r="D27" i="20"/>
  <c r="C27" i="20"/>
  <c r="B27" i="20"/>
  <c r="J18" i="20"/>
  <c r="I18" i="20"/>
  <c r="I28" i="20" s="1"/>
  <c r="H18" i="20"/>
  <c r="G18" i="20"/>
  <c r="F18" i="20"/>
  <c r="E18" i="20"/>
  <c r="D18" i="20"/>
  <c r="C18" i="20"/>
  <c r="B18" i="20"/>
  <c r="E28" i="20" l="1"/>
  <c r="E45" i="20" s="1"/>
  <c r="F28" i="20"/>
  <c r="F45" i="20" s="1"/>
  <c r="G28" i="20"/>
  <c r="G45" i="20" s="1"/>
  <c r="I45" i="20"/>
  <c r="B28" i="20"/>
  <c r="H49" i="20"/>
  <c r="C28" i="20"/>
  <c r="C45" i="20" s="1"/>
  <c r="H28" i="20"/>
  <c r="H45" i="20" s="1"/>
  <c r="E49" i="20"/>
  <c r="D49" i="20"/>
  <c r="J49" i="20"/>
  <c r="J28" i="20"/>
  <c r="J45" i="20" s="1"/>
  <c r="D28" i="20"/>
  <c r="D45" i="20" s="1"/>
  <c r="C49" i="20"/>
  <c r="I49" i="20"/>
  <c r="AJ34" i="7" l="1"/>
  <c r="AI34" i="7" l="1"/>
  <c r="AH34" i="7" l="1"/>
  <c r="AG26" i="7" l="1"/>
  <c r="AG34" i="7" l="1"/>
  <c r="AF32" i="7" l="1"/>
  <c r="AF24" i="7"/>
  <c r="AF18" i="7"/>
  <c r="AA24" i="7" l="1"/>
  <c r="AE34" i="7" l="1"/>
  <c r="AD34" i="7" l="1"/>
  <c r="AC34" i="7" l="1"/>
  <c r="AF34" i="7" s="1"/>
  <c r="BC332" i="7" l="1"/>
  <c r="AB34" i="7" l="1"/>
  <c r="AA32" i="7"/>
  <c r="AA18" i="7"/>
  <c r="Z34" i="7" l="1"/>
  <c r="V24" i="7" l="1"/>
  <c r="Y34" i="7" l="1"/>
  <c r="X34" i="7" l="1"/>
  <c r="W34" i="7" l="1"/>
  <c r="V32" i="7" l="1"/>
  <c r="V18" i="7"/>
  <c r="V34" i="7" l="1"/>
  <c r="U34" i="7" l="1"/>
  <c r="T34" i="7" l="1"/>
  <c r="S34" i="7" l="1"/>
  <c r="Q24" i="7"/>
  <c r="Q18" i="7"/>
  <c r="R34" i="7"/>
  <c r="P34" i="7"/>
  <c r="O34" i="7"/>
  <c r="N34" i="7"/>
  <c r="M34" i="7"/>
  <c r="K34" i="7"/>
  <c r="J34" i="7"/>
  <c r="I34" i="7"/>
  <c r="H34" i="7"/>
  <c r="F34" i="7"/>
  <c r="E34" i="7"/>
  <c r="D34" i="7"/>
  <c r="C34" i="7"/>
  <c r="B34" i="7"/>
  <c r="L24" i="7"/>
  <c r="L22" i="7"/>
  <c r="G22" i="7"/>
  <c r="G34" i="7" s="1"/>
  <c r="L18" i="7"/>
  <c r="L34" i="7" l="1"/>
  <c r="Q34" i="7"/>
  <c r="AA34" i="7" l="1"/>
</calcChain>
</file>

<file path=xl/sharedStrings.xml><?xml version="1.0" encoding="utf-8"?>
<sst xmlns="http://schemas.openxmlformats.org/spreadsheetml/2006/main" count="2200" uniqueCount="387">
  <si>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</si>
  <si>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</si>
  <si>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</si>
  <si>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</si>
  <si>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</si>
  <si>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</si>
  <si>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</si>
  <si>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</si>
  <si>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</si>
  <si>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</si>
  <si>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</si>
  <si>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</si>
  <si>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</si>
  <si>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</si>
  <si>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</si>
  <si>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</si>
  <si>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</si>
  <si>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</si>
  <si>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</si>
  <si>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</si>
  <si>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</si>
  <si>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</si>
  <si>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</si>
  <si>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</si>
  <si>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</si>
  <si>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</si>
  <si>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</si>
  <si>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</si>
  <si>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</si>
  <si>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</si>
  <si>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</si>
  <si>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Net margin</t>
  </si>
  <si>
    <t>Glossary</t>
  </si>
  <si>
    <t>ir@bezeq.co.il</t>
  </si>
  <si>
    <t>N/M</t>
  </si>
  <si>
    <t>N/A</t>
  </si>
  <si>
    <t xml:space="preserve">Ratios </t>
  </si>
  <si>
    <t xml:space="preserve">Total incoming minutes (in millions) </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</si>
  <si>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</si>
  <si>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</si>
  <si>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</si>
  <si>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</si>
  <si>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</si>
  <si>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</si>
  <si>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</si>
  <si>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</si>
  <si>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</si>
  <si>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</si>
  <si>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</si>
  <si>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</si>
  <si>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</si>
  <si>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</si>
  <si>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</si>
  <si>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</si>
  <si>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</si>
  <si>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</si>
  <si>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</si>
  <si>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</si>
  <si>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</si>
  <si>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</si>
  <si>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</si>
  <si>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</si>
  <si>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</si>
  <si>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</si>
  <si>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</si>
  <si>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</si>
  <si>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</si>
  <si>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</si>
  <si>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</si>
  <si>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</si>
  <si>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</si>
  <si>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</si>
  <si>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</si>
  <si>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</si>
  <si>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</si>
  <si>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</si>
  <si>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</si>
  <si>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</si>
  <si>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</si>
  <si>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</si>
  <si>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</si>
  <si>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</si>
  <si>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</si>
  <si>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</si>
  <si>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</si>
  <si>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</si>
  <si>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</si>
  <si>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</si>
  <si>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</si>
  <si>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</si>
  <si>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</si>
  <si>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</si>
  <si>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</si>
  <si>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</si>
  <si>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</si>
  <si>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</si>
  <si>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</si>
  <si>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</si>
  <si>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</si>
  <si>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</si>
  <si>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</si>
  <si>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</si>
  <si>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</si>
  <si>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</si>
  <si>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</si>
  <si>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</si>
  <si>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</si>
  <si>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</si>
  <si>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</si>
  <si>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</si>
  <si>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</si>
  <si>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</si>
  <si>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</si>
  <si>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</si>
  <si>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</si>
  <si>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</si>
  <si>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</si>
  <si>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</si>
  <si>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</si>
  <si>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</si>
  <si>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</si>
  <si>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</si>
  <si>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</si>
  <si>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</si>
  <si>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</si>
  <si>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</si>
  <si>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</si>
  <si>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</si>
  <si>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</si>
  <si>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</si>
  <si>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</si>
  <si>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</si>
  <si>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</si>
  <si>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</si>
  <si>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</si>
  <si>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</si>
  <si>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</si>
  <si>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</si>
  <si>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</si>
  <si>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</si>
  <si>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</si>
  <si>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</si>
  <si>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</si>
  <si>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</si>
  <si>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</si>
  <si>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</si>
  <si>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</si>
  <si>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</si>
  <si>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</si>
  <si>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</si>
  <si>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</si>
  <si>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</si>
  <si>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the sale of shares in Coral Tel Ltd.</t>
  </si>
  <si>
    <t>Proft from copper sales</t>
  </si>
  <si>
    <t>Provision (cancellation)-contingent liabilities, net</t>
  </si>
  <si>
    <t>Loss from the discontinuation of a software development project</t>
  </si>
  <si>
    <t>Total other operating expenses (income), net</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</si>
  <si>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</si>
  <si>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</si>
  <si>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</si>
  <si>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</si>
  <si>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</si>
  <si>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</si>
  <si>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</si>
  <si>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</si>
  <si>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</si>
  <si>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</si>
  <si>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</si>
  <si>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</si>
  <si>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</si>
  <si>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</si>
  <si>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</si>
  <si>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</si>
  <si>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</si>
  <si>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</si>
  <si>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</si>
  <si>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</si>
  <si>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</si>
  <si>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</si>
  <si>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</si>
  <si>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</si>
  <si>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</si>
  <si>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</si>
  <si>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</si>
  <si>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</si>
  <si>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</si>
  <si>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</si>
  <si>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</si>
  <si>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</si>
  <si>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</si>
  <si>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</si>
  <si>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</si>
  <si>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</si>
  <si>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</si>
  <si>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</si>
  <si>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</si>
  <si>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</si>
  <si>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</si>
  <si>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</si>
  <si>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</si>
  <si>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</si>
  <si>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</si>
  <si>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</si>
  <si>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</si>
  <si>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</si>
  <si>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</si>
  <si>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</si>
  <si>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</si>
  <si>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</si>
  <si>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</si>
  <si>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</si>
  <si>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</si>
  <si>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</si>
  <si>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</si>
  <si>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</si>
  <si>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</si>
  <si>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</si>
  <si>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</si>
  <si>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</si>
  <si>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</si>
  <si>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</si>
  <si>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</si>
  <si>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</si>
  <si>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</si>
  <si>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</si>
  <si>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</si>
  <si>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</si>
  <si>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</si>
  <si>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</si>
  <si>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</si>
  <si>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</si>
  <si>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</si>
  <si>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</si>
  <si>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</si>
  <si>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</si>
  <si>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</si>
  <si>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</si>
  <si>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</si>
  <si>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</si>
  <si>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</si>
  <si>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</si>
  <si>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</si>
  <si>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</si>
  <si>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</si>
  <si>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</si>
  <si>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</si>
  <si>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</si>
  <si>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r>
      <t xml:space="preserve">Adjusted EBITDA </t>
    </r>
    <r>
      <rPr>
        <b/>
        <sz val="8"/>
        <rFont val="Arial"/>
        <family val="2"/>
      </rPr>
      <t>(excluding other operating income/expenses)</t>
    </r>
  </si>
  <si>
    <t>Rating Agency</t>
  </si>
  <si>
    <t>Outlook</t>
  </si>
  <si>
    <t>S&amp;P Global Ratings Maalot</t>
  </si>
  <si>
    <t>Midroog</t>
  </si>
  <si>
    <t>Rating</t>
  </si>
  <si>
    <t>First year</t>
  </si>
  <si>
    <t>Second year</t>
  </si>
  <si>
    <t>Third year</t>
  </si>
  <si>
    <t>Fourth year</t>
  </si>
  <si>
    <t>Fifth year and thereafter</t>
  </si>
  <si>
    <t>CPI Linked</t>
  </si>
  <si>
    <t>Unlinked</t>
  </si>
  <si>
    <t>Total</t>
  </si>
  <si>
    <t>Debt Ratings &amp; Repayments</t>
  </si>
  <si>
    <t>Debt Terms</t>
  </si>
  <si>
    <t>Total Debt - Bezeq Fixed-Line</t>
  </si>
  <si>
    <t>Tax asset write-off</t>
  </si>
  <si>
    <t>Other operating expenses (income), after tax</t>
  </si>
  <si>
    <t>Assets held for sale</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</si>
  <si>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</si>
  <si>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</si>
  <si>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</si>
  <si>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</si>
  <si>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</si>
  <si>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</si>
  <si>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</si>
  <si>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EBITDA excluding other operating income/expenses and one-time loss from impairment of assets</t>
  </si>
  <si>
    <t>NET PROFIT reported</t>
  </si>
  <si>
    <t>Loss from impairment of Bezeq International assets</t>
  </si>
  <si>
    <t>Loss from impairment of assets (yes and Walla)</t>
  </si>
  <si>
    <t>Aa3.il</t>
  </si>
  <si>
    <t>Stable</t>
  </si>
  <si>
    <t>Cash and cash equivalents at the beginning of the period</t>
  </si>
  <si>
    <t>Sources</t>
  </si>
  <si>
    <t>Net cash from operating activities</t>
  </si>
  <si>
    <t>Proceeds from the sale of property, plant and equipment</t>
  </si>
  <si>
    <t>Proceeds from redemption of bank and other deposits</t>
  </si>
  <si>
    <t>Miscellaneous</t>
  </si>
  <si>
    <t>Cash flows from investing activities</t>
  </si>
  <si>
    <t>Cash flows from financing activities</t>
  </si>
  <si>
    <t>Loans from investees</t>
  </si>
  <si>
    <t>Repayment of loans to investees</t>
  </si>
  <si>
    <t>Total cash from investees</t>
  </si>
  <si>
    <t xml:space="preserve">Total </t>
  </si>
  <si>
    <t>Acquisition of fixed assets and investment in intangible assets</t>
  </si>
  <si>
    <t>Investment in bank and other deposits</t>
  </si>
  <si>
    <t>Cash used in investing activities</t>
  </si>
  <si>
    <t>Principal and interest payments on leases</t>
  </si>
  <si>
    <t>Interest payments and other finance expenses</t>
  </si>
  <si>
    <t>Cash used in financing activities</t>
  </si>
  <si>
    <t>Uses</t>
  </si>
  <si>
    <t>Investment in a subsidiary</t>
  </si>
  <si>
    <t>Interest payment</t>
  </si>
  <si>
    <t>Total cash used in investees</t>
  </si>
  <si>
    <t>Cash and cash equivalents at the end of the period</t>
  </si>
  <si>
    <t>TOTAL SOURCES</t>
  </si>
  <si>
    <t>TOTAL USES</t>
  </si>
  <si>
    <t>Fixed-Line Cash Flow Guidance</t>
  </si>
  <si>
    <t>ilAA-</t>
  </si>
  <si>
    <t>Jan 1, 2021-</t>
  </si>
  <si>
    <t>Dec 31, 2021</t>
  </si>
  <si>
    <t>Jan 1, 2022-</t>
  </si>
  <si>
    <t>Dec 31, 2022</t>
  </si>
  <si>
    <t>Bezeq Fixed-Line - Cash Flow Forecast</t>
  </si>
  <si>
    <t>Repayment of public debentures</t>
  </si>
  <si>
    <t>Loans to subsidaries</t>
  </si>
  <si>
    <t>Repayment of loans from subsidiaries</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</si>
  <si>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</si>
  <si>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</si>
  <si>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</si>
  <si>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</si>
  <si>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</si>
  <si>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r>
      <t xml:space="preserve">ADJUSTED NET PROFIT (LOSS) </t>
    </r>
    <r>
      <rPr>
        <b/>
        <sz val="8"/>
        <rFont val="Arial"/>
        <family val="2"/>
      </rPr>
      <t>(excluding other operating income/expenses and one-time impairment)</t>
    </r>
  </si>
  <si>
    <r>
      <t xml:space="preserve">ADJUSTED NET PROFIT (LOSS) </t>
    </r>
    <r>
      <rPr>
        <b/>
        <sz val="8"/>
        <rFont val="Arial"/>
        <family val="2"/>
      </rPr>
      <t>(excluding other operating income/expenses)</t>
    </r>
  </si>
  <si>
    <t>Net profit (loss) - reported</t>
  </si>
  <si>
    <r>
      <t xml:space="preserve">ADJUSTED NET PROFIT </t>
    </r>
    <r>
      <rPr>
        <b/>
        <sz val="8"/>
        <rFont val="Arial"/>
        <family val="2"/>
      </rPr>
      <t>(excluding other operating income/expenses and one-time impairment)</t>
    </r>
  </si>
  <si>
    <t xml:space="preserve">Bezeq Group </t>
  </si>
  <si>
    <t>Provision (cancellation) for collective agreements at Pelephone, Bezeq International and yes</t>
  </si>
  <si>
    <t>Provision (cancellation) for early retirement agreement - Bezeq Fixed-Line</t>
  </si>
  <si>
    <t>Debenture issuance and new loans</t>
  </si>
  <si>
    <t>Repayment of bank loans</t>
  </si>
  <si>
    <t>Proceeds from settlement agreements</t>
  </si>
  <si>
    <t>ARPU (in NIS)*</t>
  </si>
  <si>
    <t xml:space="preserve">* In Q1 2020, yes updated its ARPU definition so that ARPU does not include revenue from content sales to external broadcasters. As a result, ARPU data for 2018 and 2019 was adjusted retroactively.
</t>
  </si>
  <si>
    <t>Banks</t>
  </si>
  <si>
    <t>Fixed</t>
  </si>
  <si>
    <t>Non-bank sources</t>
  </si>
  <si>
    <t>Principal</t>
  </si>
  <si>
    <t>(NIS millons)</t>
  </si>
  <si>
    <t>Currency</t>
  </si>
  <si>
    <t>Average</t>
  </si>
  <si>
    <t>Interest Rate</t>
  </si>
  <si>
    <t>Interest</t>
  </si>
  <si>
    <t xml:space="preserve">Type of </t>
  </si>
  <si>
    <t>NIS</t>
  </si>
  <si>
    <t>3.20% - 6.85%</t>
  </si>
  <si>
    <t xml:space="preserve">Interest Rate Range </t>
  </si>
  <si>
    <t>The following table shows the distribution of long-term debt as of September 30, 2020 (including current maturities):</t>
  </si>
  <si>
    <t>1.43% - 1.54%</t>
  </si>
  <si>
    <t>3.20% - 5.25%</t>
  </si>
  <si>
    <t>1.70% - 3.70%</t>
  </si>
  <si>
    <t>*The forecasts for the issuance and repayment of debt as well as the early repayment of bank loans, assumes the continuation of the Company's plan to extend debt maturities in the years 2021-2022. The timing of the early repayments is an estimation and may change between years.</t>
  </si>
  <si>
    <t xml:space="preserve">Loss from impairment of assets </t>
  </si>
  <si>
    <t>Repayment of private debentures and non-bank credit</t>
  </si>
  <si>
    <t>Profit from increase in value of Walla assets</t>
  </si>
  <si>
    <t xml:space="preserve">Pelephone Adjusted EBITDA </t>
  </si>
  <si>
    <t>Bezeq International Adjusted EBITDA</t>
  </si>
  <si>
    <t>yes Adjusted EBITDA</t>
  </si>
  <si>
    <t xml:space="preserve">Pelephone Adjusted Net Profit </t>
  </si>
  <si>
    <t>Bezeq International Adjusted Net Profit</t>
  </si>
  <si>
    <t>yes Adjusted Net Profit</t>
  </si>
  <si>
    <t>Variable; based on the annual interest rate for Treasury Bills</t>
  </si>
  <si>
    <t>Adjusted EBITDA Calculation</t>
  </si>
  <si>
    <t xml:space="preserve"> Adjusted Net Profit Calculation</t>
  </si>
  <si>
    <t>in 2020</t>
  </si>
  <si>
    <t>Linkage</t>
  </si>
  <si>
    <t>CPI</t>
  </si>
  <si>
    <t>Balance Sheet</t>
  </si>
  <si>
    <t xml:space="preserve">ADJUSTED EBITDA </t>
  </si>
  <si>
    <r>
      <t>ADJUSTED NET PROFIT</t>
    </r>
    <r>
      <rPr>
        <b/>
        <sz val="8"/>
        <rFont val="Arial"/>
        <family val="2"/>
      </rPr>
      <t xml:space="preserve"> </t>
    </r>
  </si>
  <si>
    <t>Financials (Group, Fixed-Line and Key Subsidiaries)</t>
  </si>
  <si>
    <t xml:space="preserve">Key subsidiary companies (Pelephone, Bezeq International, yes - proforma) </t>
  </si>
  <si>
    <r>
      <t xml:space="preserve">ADJUSTED NET PROFIT (LOSS) </t>
    </r>
    <r>
      <rPr>
        <b/>
        <sz val="8"/>
        <rFont val="Arial"/>
        <family val="2"/>
      </rPr>
      <t xml:space="preserve"> </t>
    </r>
  </si>
  <si>
    <t xml:space="preserve">Adjusted EBITDA in this ratio is EBITDA (Trailing Twelve Months) less lease payments and  </t>
  </si>
  <si>
    <t xml:space="preserve">excluding other income/expenses and one-time loss from impairment of assets </t>
  </si>
  <si>
    <t>Profit from the sale of property, plant and equipment (mainly real estate)</t>
  </si>
  <si>
    <t>Profit from increase to controlling stake in yes</t>
  </si>
  <si>
    <t xml:space="preserve">Total Adjusted Net Profit </t>
  </si>
  <si>
    <t>Total Adjusted EBITDA</t>
  </si>
  <si>
    <t>Adjusted EBITDA - Key Subsidiary Companies</t>
  </si>
  <si>
    <t>Adjusted Net Profit - Key Subsidiary Companies</t>
  </si>
  <si>
    <t xml:space="preserve">Change in other liabilities </t>
  </si>
  <si>
    <t>Three and nine months ending September 30, 2020</t>
  </si>
  <si>
    <t>Oct 1, 2020-</t>
  </si>
  <si>
    <t>Dec 31, 2020</t>
  </si>
  <si>
    <t>Summary of Financial Undertakings as of September 30, 2020 (based on repayment dates)</t>
  </si>
  <si>
    <t xml:space="preserve">Gross Interest Payment </t>
  </si>
  <si>
    <t>Total principal and interest</t>
  </si>
  <si>
    <t>Bezeq Facts &amp; Figures Q3 2020 - After Restatement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</si>
</sst>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quot;*&quot;;\(#,###&quot;*&quot;\);\-"/>
    <numFmt numFmtId="174" formatCode="#,###&quot;*&quot;;\(#,###\)&quot;*&quot;;\-"/>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b/>
      <sz val="10"/>
      <color rgb="FF000000"/>
      <name val="Arial"/>
      <family val="2"/>
    </font>
    <font>
      <b/>
      <u/>
      <sz val="10"/>
      <color rgb="FF000000"/>
      <name val="Arial"/>
      <family val="2"/>
    </font>
    <font>
      <b/>
      <sz val="10"/>
      <color rgb="FFCCFFFF"/>
      <name val="Arial"/>
      <family val="2"/>
    </font>
    <font>
      <sz val="10"/>
      <color rgb="FF000000"/>
      <name val="Arial"/>
      <family val="2"/>
      <scheme val="minor"/>
    </font>
  </fonts>
  <fills count="1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C0C0C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19">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0" fontId="1" fillId="0" borderId="0" xfId="0" applyFont="1" applyFill="1"/>
    <xf numFmtId="0" fontId="34" fillId="2" borderId="0" xfId="0" applyFont="1" applyFill="1" applyAlignment="1">
      <alignment horizontal="right"/>
    </xf>
    <xf numFmtId="166" fontId="1" fillId="2" borderId="0" xfId="0" applyNumberFormat="1" applyFont="1" applyFill="1" applyBorder="1"/>
    <xf numFmtId="0" fontId="1" fillId="2" borderId="0" xfId="0" applyFont="1" applyFill="1" applyBorder="1" applyAlignment="1">
      <alignment horizontal="right"/>
    </xf>
    <xf numFmtId="0" fontId="5" fillId="4" borderId="2" xfId="0" applyFont="1" applyFill="1" applyBorder="1"/>
    <xf numFmtId="0" fontId="49" fillId="11" borderId="0" xfId="0" applyFont="1" applyFill="1" applyBorder="1" applyAlignment="1">
      <alignment vertical="center" wrapText="1"/>
    </xf>
    <xf numFmtId="0" fontId="48" fillId="11" borderId="0" xfId="0" applyFont="1" applyFill="1" applyBorder="1" applyAlignment="1">
      <alignment vertical="center" wrapText="1"/>
    </xf>
    <xf numFmtId="3" fontId="48" fillId="11" borderId="0" xfId="0" applyNumberFormat="1" applyFont="1" applyFill="1" applyBorder="1" applyAlignment="1">
      <alignment vertical="center" wrapText="1"/>
    </xf>
    <xf numFmtId="3" fontId="49" fillId="10" borderId="0" xfId="0" applyNumberFormat="1" applyFont="1" applyFill="1" applyBorder="1" applyAlignment="1">
      <alignment vertical="center" wrapText="1"/>
    </xf>
    <xf numFmtId="3" fontId="50" fillId="11" borderId="0" xfId="0" applyNumberFormat="1" applyFont="1" applyFill="1" applyBorder="1" applyAlignment="1">
      <alignment vertical="center" wrapText="1"/>
    </xf>
    <xf numFmtId="0" fontId="50" fillId="11" borderId="0" xfId="0" applyFont="1" applyFill="1" applyBorder="1" applyAlignment="1">
      <alignment vertical="center" wrapText="1"/>
    </xf>
    <xf numFmtId="168" fontId="7" fillId="0" borderId="0" xfId="0" applyNumberFormat="1" applyFont="1" applyFill="1" applyAlignment="1">
      <alignment horizontal="right"/>
    </xf>
    <xf numFmtId="0" fontId="49" fillId="10" borderId="0" xfId="0" applyFont="1" applyFill="1" applyBorder="1" applyAlignment="1">
      <alignment vertical="center" wrapText="1"/>
    </xf>
    <xf numFmtId="0" fontId="48" fillId="11" borderId="0" xfId="0" applyFont="1" applyFill="1" applyBorder="1" applyAlignment="1">
      <alignment horizontal="right" vertical="center" wrapText="1"/>
    </xf>
    <xf numFmtId="3" fontId="7" fillId="4" borderId="2" xfId="0" applyNumberFormat="1" applyFont="1" applyFill="1" applyBorder="1"/>
    <xf numFmtId="168" fontId="49" fillId="10" borderId="0" xfId="0" applyNumberFormat="1" applyFont="1" applyFill="1" applyBorder="1" applyAlignment="1">
      <alignment vertical="center" wrapText="1"/>
    </xf>
    <xf numFmtId="0" fontId="5" fillId="12" borderId="2" xfId="0" applyFont="1" applyFill="1" applyBorder="1"/>
    <xf numFmtId="0" fontId="49" fillId="12" borderId="0" xfId="0" applyFont="1" applyFill="1" applyBorder="1" applyAlignment="1">
      <alignment vertical="center" wrapText="1"/>
    </xf>
    <xf numFmtId="3" fontId="50" fillId="12" borderId="0" xfId="0" applyNumberFormat="1" applyFont="1" applyFill="1" applyBorder="1" applyAlignment="1">
      <alignment vertical="center" wrapText="1"/>
    </xf>
    <xf numFmtId="3" fontId="49" fillId="12" borderId="0" xfId="0" applyNumberFormat="1" applyFont="1" applyFill="1" applyBorder="1" applyAlignment="1">
      <alignment vertical="center" wrapText="1"/>
    </xf>
    <xf numFmtId="168" fontId="50" fillId="12" borderId="0" xfId="0" applyNumberFormat="1" applyFont="1" applyFill="1" applyBorder="1" applyAlignment="1">
      <alignment vertical="center" wrapText="1"/>
    </xf>
    <xf numFmtId="0" fontId="5" fillId="2" borderId="0" xfId="0" applyFont="1" applyFill="1" applyBorder="1" applyAlignment="1">
      <alignment horizontal="right"/>
    </xf>
    <xf numFmtId="0" fontId="2" fillId="2" borderId="0" xfId="0" applyFont="1" applyFill="1" applyBorder="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1" fillId="3" borderId="0" xfId="1" applyNumberFormat="1" applyFont="1" applyFill="1" applyBorder="1"/>
    <xf numFmtId="1" fontId="5" fillId="0" borderId="0" xfId="0" applyNumberFormat="1" applyFont="1"/>
    <xf numFmtId="168" fontId="5" fillId="0" borderId="0" xfId="0" applyNumberFormat="1" applyFont="1" applyFill="1" applyBorder="1" applyAlignment="1"/>
    <xf numFmtId="0" fontId="34" fillId="2" borderId="0" xfId="0" applyFont="1" applyFill="1" applyBorder="1" applyAlignment="1">
      <alignment horizontal="center"/>
    </xf>
    <xf numFmtId="165" fontId="5" fillId="7" borderId="0" xfId="1" applyNumberFormat="1" applyFont="1" applyFill="1" applyBorder="1" applyAlignment="1">
      <alignment horizontal="right"/>
    </xf>
    <xf numFmtId="0" fontId="50" fillId="0" borderId="0" xfId="0" applyFont="1" applyFill="1" applyBorder="1" applyAlignment="1">
      <alignment vertical="center" wrapText="1"/>
    </xf>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2"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173" fontId="48" fillId="0" borderId="0" xfId="0" applyNumberFormat="1" applyFont="1" applyFill="1" applyBorder="1" applyAlignment="1">
      <alignment vertical="center" wrapText="1"/>
    </xf>
    <xf numFmtId="174" fontId="0" fillId="0" borderId="0" xfId="0" applyNumberFormat="1" applyFill="1"/>
    <xf numFmtId="168" fontId="5" fillId="0" borderId="1" xfId="0" applyNumberFormat="1" applyFont="1" applyFill="1" applyBorder="1" applyAlignment="1">
      <alignment horizontal="right"/>
    </xf>
    <xf numFmtId="168" fontId="5" fillId="7" borderId="0" xfId="0" applyNumberFormat="1" applyFont="1" applyFill="1" applyBorder="1" applyAlignment="1"/>
    <xf numFmtId="0" fontId="1" fillId="0" borderId="3" xfId="0" applyFont="1" applyBorder="1"/>
    <xf numFmtId="0" fontId="5" fillId="0" borderId="0" xfId="0" applyFont="1" applyBorder="1"/>
    <xf numFmtId="168" fontId="5" fillId="0" borderId="0" xfId="0" applyNumberFormat="1" applyFont="1" applyFill="1" applyBorder="1" applyAlignment="1">
      <alignment horizontal="right"/>
    </xf>
    <xf numFmtId="168" fontId="5" fillId="3" borderId="3" xfId="1" applyNumberFormat="1" applyFont="1" applyFill="1" applyBorder="1"/>
    <xf numFmtId="0" fontId="5" fillId="0" borderId="0" xfId="0" applyFont="1" applyBorder="1" applyAlignment="1">
      <alignment wrapText="1"/>
    </xf>
    <xf numFmtId="168" fontId="5" fillId="0" borderId="3" xfId="0" applyNumberFormat="1" applyFont="1" applyFill="1" applyBorder="1" applyAlignment="1">
      <alignment horizontal="right"/>
    </xf>
    <xf numFmtId="0" fontId="5" fillId="0" borderId="3" xfId="0" applyFont="1" applyBorder="1"/>
    <xf numFmtId="168" fontId="5" fillId="0" borderId="3" xfId="0" applyNumberFormat="1" applyFont="1" applyFill="1" applyBorder="1" applyAlignment="1"/>
    <xf numFmtId="165" fontId="5" fillId="2" borderId="3" xfId="1" applyNumberFormat="1" applyFont="1" applyFill="1" applyBorder="1" applyAlignment="1">
      <alignment horizontal="right"/>
    </xf>
    <xf numFmtId="0" fontId="5" fillId="2" borderId="0" xfId="0" applyFont="1" applyFill="1" applyAlignment="1">
      <alignment horizontal="right"/>
    </xf>
    <xf numFmtId="0" fontId="9" fillId="12" borderId="2" xfId="0" applyFont="1" applyFill="1" applyBorder="1"/>
    <xf numFmtId="0" fontId="1" fillId="0" borderId="0" xfId="0" applyFont="1" applyAlignment="1">
      <alignment horizontal="justify" vertical="center" readingOrder="1"/>
    </xf>
    <xf numFmtId="0" fontId="0" fillId="0" borderId="0" xfId="0" applyAlignment="1"/>
    <xf numFmtId="0" fontId="45" fillId="0" borderId="2" xfId="0" applyFont="1" applyFill="1" applyBorder="1" applyAlignment="1">
      <alignment horizontal="justify" vertical="center" wrapText="1" readingOrder="1"/>
    </xf>
    <xf numFmtId="0" fontId="45" fillId="0" borderId="2" xfId="0" applyFont="1" applyFill="1" applyBorder="1" applyAlignment="1">
      <alignment wrapText="1"/>
    </xf>
    <xf numFmtId="0" fontId="1" fillId="0" borderId="2" xfId="0" applyFont="1" applyBorder="1" applyAlignment="1">
      <alignment wrapText="1"/>
    </xf>
    <xf numFmtId="0" fontId="0" fillId="0" borderId="2" xfId="0" applyBorder="1"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9</xdr:col>
      <xdr:colOff>1419225</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126822</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0028"/>
          <a:ext cx="504825" cy="555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333375</xdr:colOff>
      <xdr:row>0</xdr:row>
      <xdr:rowOff>39499</xdr:rowOff>
    </xdr:from>
    <xdr:to>
      <xdr:col>1</xdr:col>
      <xdr:colOff>401638</xdr:colOff>
      <xdr:row>2</xdr:row>
      <xdr:rowOff>131951</xdr:rowOff>
    </xdr:to>
    <xdr:pic>
      <xdr:nvPicPr>
        <xdr:cNvPr id="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39499"/>
          <a:ext cx="401638" cy="41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952500</xdr:colOff>
      <xdr:row>5</xdr:row>
      <xdr:rowOff>34939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0"/>
          <a:ext cx="904875" cy="844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614794</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05245"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4</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49"/>
  <sheetViews>
    <sheetView showGridLines="0" tabSelected="1" workbookViewId="0">
      <selection activeCell="J18" sqref="J18"/>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2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6" t="s">
        <v>386</v>
      </c>
      <c r="K12" s="134"/>
      <c r="L12" s="134"/>
      <c r="N12" s="6"/>
      <c r="O12" s="4"/>
      <c r="P12" s="4"/>
    </row>
    <row r="13" spans="4:16" ht="15.75">
      <c r="D13" s="4"/>
      <c r="E13" s="4"/>
      <c r="F13" s="4"/>
      <c r="J13" s="135" t="s">
        <v>380</v>
      </c>
      <c r="K13" s="135"/>
      <c r="L13" s="135"/>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65" t="s">
        <v>122</v>
      </c>
      <c r="I17" s="176" t="s">
        <v>368</v>
      </c>
      <c r="J17" s="17"/>
      <c r="K17" s="17"/>
      <c r="N17" s="7"/>
      <c r="O17" s="4"/>
      <c r="P17" s="4"/>
    </row>
    <row r="18" spans="4:16" ht="15.75">
      <c r="D18" s="4"/>
      <c r="E18" s="4"/>
      <c r="F18" s="4"/>
      <c r="G18" s="4"/>
      <c r="H18" s="265" t="s">
        <v>122</v>
      </c>
      <c r="I18" s="176" t="s">
        <v>305</v>
      </c>
      <c r="K18" s="15"/>
      <c r="N18" s="4"/>
      <c r="O18" s="4"/>
    </row>
    <row r="19" spans="4:16" ht="15.75">
      <c r="D19" s="4"/>
      <c r="E19" s="4"/>
      <c r="F19" s="4"/>
      <c r="G19" s="4"/>
      <c r="H19" s="265" t="s">
        <v>122</v>
      </c>
      <c r="I19" s="176" t="s">
        <v>157</v>
      </c>
      <c r="K19" s="15"/>
      <c r="N19" s="14"/>
      <c r="O19" s="4"/>
    </row>
    <row r="20" spans="4:16" ht="15.75">
      <c r="D20" s="4"/>
      <c r="E20" s="4"/>
      <c r="F20" s="4"/>
      <c r="G20" s="4"/>
      <c r="H20" s="265" t="s">
        <v>122</v>
      </c>
      <c r="I20" s="176" t="s">
        <v>273</v>
      </c>
      <c r="N20" s="14"/>
      <c r="O20" s="4"/>
    </row>
    <row r="21" spans="4:16" ht="15.75">
      <c r="D21" s="4"/>
      <c r="E21" s="4"/>
      <c r="F21" s="4"/>
      <c r="G21" s="4"/>
      <c r="H21" s="265" t="s">
        <v>122</v>
      </c>
      <c r="I21" s="176" t="s">
        <v>32</v>
      </c>
      <c r="N21" s="14"/>
      <c r="O21" s="4"/>
    </row>
    <row r="22" spans="4:16" ht="15.75">
      <c r="D22" s="4"/>
      <c r="E22" s="4"/>
      <c r="F22" s="4"/>
      <c r="G22" s="4"/>
      <c r="H22" s="265" t="s">
        <v>122</v>
      </c>
      <c r="I22" s="176" t="s">
        <v>158</v>
      </c>
      <c r="J22" s="15"/>
      <c r="N22" s="4"/>
      <c r="O22" s="4"/>
      <c r="P22" s="4"/>
    </row>
    <row r="23" spans="4:16">
      <c r="D23" s="4"/>
      <c r="E23" s="4"/>
      <c r="F23" s="4"/>
      <c r="G23" s="4"/>
      <c r="N23" s="4"/>
      <c r="O23" s="4"/>
      <c r="P23" s="4"/>
    </row>
    <row r="24" spans="4:16" ht="15.75">
      <c r="D24" s="4"/>
      <c r="E24" s="4"/>
      <c r="F24" s="4"/>
      <c r="G24" s="4"/>
      <c r="H24" s="4"/>
      <c r="I24" s="19"/>
      <c r="N24" s="4"/>
      <c r="O24" s="4"/>
      <c r="P24" s="4"/>
    </row>
    <row r="25" spans="4:16">
      <c r="D25" s="4"/>
      <c r="E25" s="4"/>
      <c r="F25" s="4"/>
      <c r="G25" s="4"/>
      <c r="H25" s="8" t="s">
        <v>22</v>
      </c>
      <c r="I25" s="8"/>
      <c r="N25" s="4"/>
      <c r="O25" s="4"/>
      <c r="P25" s="4"/>
    </row>
    <row r="26" spans="4:16">
      <c r="D26" s="4"/>
      <c r="E26" s="4"/>
      <c r="F26" s="4"/>
      <c r="G26" s="4"/>
      <c r="H26" s="10" t="s">
        <v>21</v>
      </c>
      <c r="I26" s="10"/>
      <c r="N26" s="4"/>
      <c r="O26" s="4"/>
      <c r="P26" s="4"/>
    </row>
    <row r="27" spans="4:16">
      <c r="D27" s="4"/>
      <c r="E27" s="4"/>
      <c r="F27" s="4"/>
      <c r="G27" s="4"/>
      <c r="H27" s="10" t="s">
        <v>23</v>
      </c>
      <c r="I27" s="10"/>
      <c r="N27" s="4"/>
      <c r="O27" s="4"/>
      <c r="P27" s="4"/>
    </row>
    <row r="28" spans="4:16">
      <c r="D28" s="9"/>
      <c r="E28" s="4"/>
      <c r="F28" s="4"/>
      <c r="G28" s="4"/>
      <c r="H28" s="12" t="s">
        <v>33</v>
      </c>
      <c r="I28" s="12"/>
      <c r="P28" s="9"/>
    </row>
    <row r="29" spans="4:16">
      <c r="D29" s="9"/>
      <c r="E29" s="4"/>
      <c r="F29" s="4"/>
      <c r="G29" s="4"/>
      <c r="H29" s="12" t="s">
        <v>240</v>
      </c>
      <c r="I29" s="12"/>
      <c r="P29" s="9"/>
    </row>
    <row r="30" spans="4:16">
      <c r="E30" s="11"/>
      <c r="F30" s="4"/>
      <c r="G30" s="4"/>
      <c r="P30" s="9"/>
    </row>
    <row r="31" spans="4:16" ht="58.5" customHeight="1">
      <c r="E31" s="11"/>
      <c r="F31" s="4"/>
      <c r="G31" s="4"/>
      <c r="H31" s="311" t="s">
        <v>161</v>
      </c>
      <c r="I31" s="311"/>
      <c r="J31" s="312"/>
      <c r="K31" s="312"/>
      <c r="L31" s="312"/>
      <c r="P31" s="9"/>
    </row>
    <row r="32" spans="4:16" hidden="1">
      <c r="D32" s="9"/>
      <c r="E32" s="4"/>
      <c r="F32" s="4"/>
      <c r="G32" s="4"/>
      <c r="H32" s="4"/>
      <c r="I32" s="4"/>
      <c r="P32" s="9"/>
    </row>
    <row r="33" spans="4:16">
      <c r="D33" s="9"/>
      <c r="E33" s="4"/>
      <c r="F33" s="4"/>
      <c r="G33" s="4"/>
      <c r="P33" s="9"/>
    </row>
    <row r="36" spans="4:16">
      <c r="D36" s="64"/>
    </row>
    <row r="61" ht="6" customHeight="1"/>
    <row r="63" ht="7.5" customHeight="1"/>
    <row r="249" spans="23:23">
      <c r="W249" s="64"/>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1:L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T96"/>
  <sheetViews>
    <sheetView showGridLines="0" tabSelected="1" zoomScale="110" zoomScaleNormal="110" workbookViewId="0">
      <pane xSplit="1" ySplit="4" topLeftCell="B5"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50.7109375" bestFit="1" customWidth="1"/>
    <col min="2" max="6" width="9.140625" hidden="1" customWidth="1"/>
    <col min="8" max="11" width="0" hidden="1" customWidth="1"/>
  </cols>
  <sheetData>
    <row r="1" spans="1:20">
      <c r="A1" s="29"/>
      <c r="B1" s="3"/>
      <c r="C1" s="3"/>
      <c r="D1" s="3"/>
      <c r="E1" s="3"/>
      <c r="F1" s="3"/>
      <c r="G1" s="3"/>
      <c r="H1" s="3"/>
      <c r="I1" s="3"/>
      <c r="J1" s="3"/>
      <c r="K1" s="3"/>
      <c r="L1" s="3"/>
      <c r="M1" s="3"/>
      <c r="N1" s="3"/>
      <c r="O1" s="3"/>
      <c r="P1" s="3"/>
      <c r="Q1" s="3"/>
      <c r="R1" s="3"/>
    </row>
    <row r="2" spans="1:20">
      <c r="A2" s="29"/>
      <c r="B2" s="3"/>
      <c r="C2" s="3"/>
      <c r="D2" s="3"/>
      <c r="E2" s="3"/>
      <c r="F2" s="3"/>
      <c r="G2" s="3"/>
      <c r="H2" s="3"/>
      <c r="I2" s="3"/>
      <c r="J2" s="3"/>
      <c r="K2" s="3"/>
      <c r="L2" s="3"/>
      <c r="M2" s="3"/>
      <c r="N2" s="3"/>
      <c r="O2" s="3"/>
      <c r="P2" s="3"/>
      <c r="Q2" s="3"/>
      <c r="R2" s="3"/>
    </row>
    <row r="3" spans="1:20">
      <c r="A3" s="30"/>
      <c r="B3" s="45" t="s">
        <v>5</v>
      </c>
      <c r="C3" s="45" t="s">
        <v>76</v>
      </c>
      <c r="D3" s="45" t="s">
        <v>0</v>
      </c>
      <c r="E3" s="45" t="s">
        <v>1</v>
      </c>
      <c r="F3" s="45" t="s">
        <v>2</v>
      </c>
      <c r="G3" s="45" t="s">
        <v>5</v>
      </c>
      <c r="H3" s="45" t="s">
        <v>76</v>
      </c>
      <c r="I3" s="45" t="s">
        <v>0</v>
      </c>
      <c r="J3" s="45" t="s">
        <v>1</v>
      </c>
      <c r="K3" s="45" t="s">
        <v>2</v>
      </c>
      <c r="L3" s="45" t="s">
        <v>5</v>
      </c>
      <c r="M3" s="45" t="s">
        <v>76</v>
      </c>
      <c r="N3" s="45" t="s">
        <v>0</v>
      </c>
      <c r="O3" s="45" t="s">
        <v>1</v>
      </c>
      <c r="P3" s="45" t="s">
        <v>2</v>
      </c>
      <c r="Q3" s="45" t="s">
        <v>5</v>
      </c>
      <c r="R3" s="45" t="s">
        <v>76</v>
      </c>
      <c r="S3" s="45" t="s">
        <v>0</v>
      </c>
      <c r="T3" s="45" t="s">
        <v>1</v>
      </c>
    </row>
    <row r="4" spans="1:20">
      <c r="A4" s="269" t="s">
        <v>318</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row>
    <row r="5" spans="1:20" ht="5.25" customHeight="1">
      <c r="A5" s="42"/>
      <c r="B5" s="43"/>
      <c r="C5" s="43"/>
      <c r="D5" s="43"/>
      <c r="E5" s="43"/>
      <c r="F5" s="43"/>
      <c r="G5" s="43"/>
      <c r="H5" s="43"/>
      <c r="I5" s="43"/>
      <c r="J5" s="43"/>
      <c r="K5" s="43"/>
      <c r="L5" s="43"/>
      <c r="M5" s="43"/>
      <c r="N5" s="43"/>
      <c r="O5" s="43"/>
      <c r="P5" s="43"/>
      <c r="Q5" s="43"/>
      <c r="R5" s="43"/>
      <c r="S5" s="43"/>
      <c r="T5" s="43"/>
    </row>
    <row r="6" spans="1:20" ht="20.25">
      <c r="A6" s="33" t="s">
        <v>242</v>
      </c>
      <c r="B6" s="27"/>
      <c r="C6" s="27"/>
      <c r="D6" s="27"/>
      <c r="E6" s="27"/>
      <c r="F6" s="27"/>
      <c r="G6" s="27"/>
      <c r="H6" s="27"/>
      <c r="I6" s="27"/>
      <c r="J6" s="27"/>
      <c r="K6" s="27"/>
      <c r="L6" s="27"/>
      <c r="M6" s="27"/>
      <c r="N6" s="27"/>
      <c r="O6" s="27"/>
      <c r="P6" s="27"/>
      <c r="Q6" s="27"/>
      <c r="R6" s="27"/>
      <c r="S6" s="27"/>
      <c r="T6" s="27"/>
    </row>
    <row r="7" spans="1:20">
      <c r="A7" s="21"/>
      <c r="B7" s="21"/>
      <c r="C7" s="20"/>
      <c r="D7" s="20"/>
      <c r="E7" s="20"/>
      <c r="F7" s="20"/>
      <c r="G7" s="21"/>
      <c r="H7" s="20"/>
      <c r="I7" s="20"/>
      <c r="J7" s="20"/>
      <c r="K7" s="20"/>
      <c r="L7" s="21"/>
      <c r="M7" s="20"/>
      <c r="N7" s="20"/>
      <c r="O7" s="20"/>
      <c r="P7" s="20"/>
      <c r="Q7" s="21"/>
      <c r="R7" s="20"/>
      <c r="S7" s="20"/>
      <c r="T7" s="20"/>
    </row>
    <row r="8" spans="1:20">
      <c r="A8" s="38" t="s">
        <v>61</v>
      </c>
      <c r="B8" s="39"/>
      <c r="C8" s="40"/>
      <c r="D8" s="40"/>
      <c r="E8" s="40"/>
      <c r="F8" s="40"/>
      <c r="G8" s="39"/>
      <c r="H8" s="40"/>
      <c r="I8" s="40"/>
      <c r="J8" s="40"/>
      <c r="K8" s="40"/>
      <c r="L8" s="39"/>
      <c r="M8" s="40"/>
      <c r="N8" s="40"/>
      <c r="O8" s="40"/>
      <c r="P8" s="40"/>
      <c r="Q8" s="39"/>
      <c r="R8" s="40"/>
      <c r="S8" s="40"/>
      <c r="T8" s="40"/>
    </row>
    <row r="9" spans="1:20">
      <c r="A9" s="65" t="s">
        <v>16</v>
      </c>
      <c r="B9" s="35">
        <v>1745</v>
      </c>
      <c r="C9" s="66">
        <v>424</v>
      </c>
      <c r="D9" s="66">
        <v>416</v>
      </c>
      <c r="E9" s="66">
        <v>406</v>
      </c>
      <c r="F9" s="66">
        <v>404</v>
      </c>
      <c r="G9" s="35">
        <v>1650</v>
      </c>
      <c r="H9" s="66">
        <v>375</v>
      </c>
      <c r="I9" s="66">
        <v>375</v>
      </c>
      <c r="J9" s="66">
        <v>367</v>
      </c>
      <c r="K9" s="66">
        <v>356</v>
      </c>
      <c r="L9" s="35">
        <v>1473</v>
      </c>
      <c r="M9" s="66">
        <v>343</v>
      </c>
      <c r="N9" s="66">
        <v>337</v>
      </c>
      <c r="O9" s="66">
        <v>334</v>
      </c>
      <c r="P9" s="66">
        <v>331</v>
      </c>
      <c r="Q9" s="35">
        <v>1345</v>
      </c>
      <c r="R9" s="66">
        <v>338</v>
      </c>
      <c r="S9" s="66">
        <v>319</v>
      </c>
      <c r="T9" s="66">
        <v>313</v>
      </c>
    </row>
    <row r="10" spans="1:20">
      <c r="A10" s="67" t="s">
        <v>7</v>
      </c>
      <c r="B10" s="23"/>
      <c r="C10" s="68"/>
      <c r="D10" s="68">
        <v>-1.8867924528301883E-2</v>
      </c>
      <c r="E10" s="68">
        <v>-2.4038461538461564E-2</v>
      </c>
      <c r="F10" s="68">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68">
        <v>-8.9820359281437279E-3</v>
      </c>
      <c r="Q10" s="23"/>
      <c r="R10" s="68">
        <v>2.114803625377637E-2</v>
      </c>
      <c r="S10" s="68">
        <v>-5.6213017751479244E-2</v>
      </c>
      <c r="T10" s="68">
        <v>-1.8808777429467072E-2</v>
      </c>
    </row>
    <row r="11" spans="1:20">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69">
        <v>-7.02247191011236E-2</v>
      </c>
      <c r="Q11" s="23">
        <v>-8.6897488119484056E-2</v>
      </c>
      <c r="R11" s="69">
        <v>-1.4577259475218707E-2</v>
      </c>
      <c r="S11" s="69">
        <v>-5.3412462908011826E-2</v>
      </c>
      <c r="T11" s="69">
        <v>-6.2874251497005984E-2</v>
      </c>
    </row>
    <row r="12" spans="1:20">
      <c r="A12" s="65" t="s">
        <v>227</v>
      </c>
      <c r="B12" s="35">
        <v>296</v>
      </c>
      <c r="C12" s="137">
        <v>70</v>
      </c>
      <c r="D12" s="137">
        <v>71</v>
      </c>
      <c r="E12" s="137">
        <v>72</v>
      </c>
      <c r="F12" s="137">
        <v>72</v>
      </c>
      <c r="G12" s="35">
        <v>285</v>
      </c>
      <c r="H12" s="137">
        <v>79</v>
      </c>
      <c r="I12" s="66">
        <v>79</v>
      </c>
      <c r="J12" s="66">
        <v>81</v>
      </c>
      <c r="K12" s="66">
        <v>84</v>
      </c>
      <c r="L12" s="35">
        <v>323</v>
      </c>
      <c r="M12" s="66">
        <v>55</v>
      </c>
      <c r="N12" s="66">
        <v>68</v>
      </c>
      <c r="O12" s="66">
        <v>50</v>
      </c>
      <c r="P12" s="66">
        <v>46</v>
      </c>
      <c r="Q12" s="35">
        <v>219</v>
      </c>
      <c r="R12" s="66">
        <v>44</v>
      </c>
      <c r="S12" s="66">
        <v>50</v>
      </c>
      <c r="T12" s="66">
        <v>50</v>
      </c>
    </row>
    <row r="13" spans="1:20">
      <c r="A13" s="77" t="s">
        <v>7</v>
      </c>
      <c r="B13" s="23"/>
      <c r="C13" s="68"/>
      <c r="D13" s="68">
        <v>1.4285714285714235E-2</v>
      </c>
      <c r="E13" s="68">
        <v>1.4084507042253502E-2</v>
      </c>
      <c r="F13" s="68">
        <v>0</v>
      </c>
      <c r="G13" s="23"/>
      <c r="H13" s="155">
        <v>9.7222222222222321E-2</v>
      </c>
      <c r="I13" s="68">
        <v>0</v>
      </c>
      <c r="J13" s="68">
        <v>2.5316455696202445E-2</v>
      </c>
      <c r="K13" s="68">
        <v>3.7037037037036979E-2</v>
      </c>
      <c r="L13" s="23"/>
      <c r="M13" s="68">
        <v>-0.34523809523809523</v>
      </c>
      <c r="N13" s="68">
        <v>0.23636363636363633</v>
      </c>
      <c r="O13" s="68">
        <v>-0.26470588235294112</v>
      </c>
      <c r="P13" s="68">
        <v>-7.999999999999996E-2</v>
      </c>
      <c r="Q13" s="23"/>
      <c r="R13" s="68">
        <v>-4.3478260869565188E-2</v>
      </c>
      <c r="S13" s="68">
        <v>0.13636363636363646</v>
      </c>
      <c r="T13" s="68">
        <v>0</v>
      </c>
    </row>
    <row r="14" spans="1:20">
      <c r="A14" s="77" t="s">
        <v>8</v>
      </c>
      <c r="B14" s="23"/>
      <c r="C14" s="69"/>
      <c r="D14" s="69"/>
      <c r="E14" s="69"/>
      <c r="F14" s="69"/>
      <c r="G14" s="23">
        <v>-3.7162162162162171E-2</v>
      </c>
      <c r="H14" s="154">
        <v>0.12857142857142856</v>
      </c>
      <c r="I14" s="69">
        <v>0.11267605633802824</v>
      </c>
      <c r="J14" s="69">
        <v>0.125</v>
      </c>
      <c r="K14" s="69">
        <v>0.16666666666666674</v>
      </c>
      <c r="L14" s="23">
        <v>0.1333333333333333</v>
      </c>
      <c r="M14" s="69">
        <v>-0.30379746835443033</v>
      </c>
      <c r="N14" s="69">
        <v>-0.13924050632911389</v>
      </c>
      <c r="O14" s="69">
        <v>-0.38271604938271608</v>
      </c>
      <c r="P14" s="69">
        <v>-0.45238095238095233</v>
      </c>
      <c r="Q14" s="23">
        <v>-0.32198142414860687</v>
      </c>
      <c r="R14" s="69">
        <v>-0.19999999999999996</v>
      </c>
      <c r="S14" s="69">
        <v>-0.26470588235294112</v>
      </c>
      <c r="T14" s="69">
        <v>0</v>
      </c>
    </row>
    <row r="15" spans="1:20">
      <c r="A15" s="65" t="s">
        <v>77</v>
      </c>
      <c r="B15" s="35">
        <v>249</v>
      </c>
      <c r="C15" s="66">
        <v>59</v>
      </c>
      <c r="D15" s="66">
        <v>59</v>
      </c>
      <c r="E15" s="66">
        <v>62</v>
      </c>
      <c r="F15" s="66">
        <v>65</v>
      </c>
      <c r="G15" s="35">
        <v>245</v>
      </c>
      <c r="H15" s="137">
        <v>58</v>
      </c>
      <c r="I15" s="66">
        <v>60</v>
      </c>
      <c r="J15" s="66">
        <v>56</v>
      </c>
      <c r="K15" s="66">
        <v>59</v>
      </c>
      <c r="L15" s="35">
        <v>233</v>
      </c>
      <c r="M15" s="66">
        <v>56</v>
      </c>
      <c r="N15" s="66">
        <v>54</v>
      </c>
      <c r="O15" s="66">
        <v>52</v>
      </c>
      <c r="P15" s="66">
        <v>54</v>
      </c>
      <c r="Q15" s="35">
        <v>216</v>
      </c>
      <c r="R15" s="66">
        <v>54</v>
      </c>
      <c r="S15" s="66">
        <v>48</v>
      </c>
      <c r="T15" s="66">
        <v>50</v>
      </c>
    </row>
    <row r="16" spans="1:20">
      <c r="A16" s="67" t="s">
        <v>7</v>
      </c>
      <c r="B16" s="23"/>
      <c r="C16" s="68"/>
      <c r="D16" s="68">
        <v>0</v>
      </c>
      <c r="E16" s="68">
        <v>5.0847457627118731E-2</v>
      </c>
      <c r="F16" s="68">
        <v>4.8387096774193505E-2</v>
      </c>
      <c r="G16" s="23"/>
      <c r="H16" s="155">
        <v>-0.10769230769230764</v>
      </c>
      <c r="I16" s="68">
        <v>3.4482758620689724E-2</v>
      </c>
      <c r="J16" s="68">
        <v>-6.6666666666666652E-2</v>
      </c>
      <c r="K16" s="68">
        <v>5.3571428571428603E-2</v>
      </c>
      <c r="L16" s="23"/>
      <c r="M16" s="68">
        <v>-5.084745762711862E-2</v>
      </c>
      <c r="N16" s="68">
        <v>-3.5714285714285698E-2</v>
      </c>
      <c r="O16" s="68">
        <v>-3.703703703703709E-2</v>
      </c>
      <c r="P16" s="68">
        <v>3.8461538461538547E-2</v>
      </c>
      <c r="Q16" s="23"/>
      <c r="R16" s="68">
        <v>0</v>
      </c>
      <c r="S16" s="68">
        <v>-0.11111111111111116</v>
      </c>
      <c r="T16" s="68">
        <v>4.1666666666666741E-2</v>
      </c>
    </row>
    <row r="17" spans="1:20">
      <c r="A17" s="67" t="s">
        <v>8</v>
      </c>
      <c r="B17" s="23"/>
      <c r="C17" s="69"/>
      <c r="D17" s="69"/>
      <c r="E17" s="69"/>
      <c r="F17" s="69"/>
      <c r="G17" s="23">
        <v>-1.6064257028112428E-2</v>
      </c>
      <c r="H17" s="154">
        <v>-1.6949152542372836E-2</v>
      </c>
      <c r="I17" s="69">
        <v>1.6949152542372836E-2</v>
      </c>
      <c r="J17" s="69">
        <v>-9.6774193548387122E-2</v>
      </c>
      <c r="K17" s="69">
        <v>-9.2307692307692313E-2</v>
      </c>
      <c r="L17" s="23">
        <v>-4.8979591836734726E-2</v>
      </c>
      <c r="M17" s="69">
        <v>-3.4482758620689613E-2</v>
      </c>
      <c r="N17" s="69">
        <v>-9.9999999999999978E-2</v>
      </c>
      <c r="O17" s="69">
        <v>-7.1428571428571397E-2</v>
      </c>
      <c r="P17" s="69">
        <v>-8.4745762711864403E-2</v>
      </c>
      <c r="Q17" s="23">
        <v>-7.2961373390557971E-2</v>
      </c>
      <c r="R17" s="69">
        <v>-3.5714285714285698E-2</v>
      </c>
      <c r="S17" s="69">
        <v>-0.11111111111111116</v>
      </c>
      <c r="T17" s="69">
        <v>-3.8461538461538436E-2</v>
      </c>
    </row>
    <row r="18" spans="1:20">
      <c r="A18" s="65" t="s">
        <v>246</v>
      </c>
      <c r="B18" s="35">
        <v>947</v>
      </c>
      <c r="C18" s="66">
        <v>243</v>
      </c>
      <c r="D18" s="66">
        <v>237</v>
      </c>
      <c r="E18" s="66">
        <v>237</v>
      </c>
      <c r="F18" s="66">
        <v>240</v>
      </c>
      <c r="G18" s="35">
        <v>957</v>
      </c>
      <c r="H18" s="137">
        <v>237</v>
      </c>
      <c r="I18" s="66">
        <v>246</v>
      </c>
      <c r="J18" s="66">
        <v>229</v>
      </c>
      <c r="K18" s="66">
        <v>244</v>
      </c>
      <c r="L18" s="35">
        <v>956</v>
      </c>
      <c r="M18" s="66">
        <v>234</v>
      </c>
      <c r="N18" s="66">
        <v>248</v>
      </c>
      <c r="O18" s="66">
        <v>211</v>
      </c>
      <c r="P18" s="66">
        <v>230</v>
      </c>
      <c r="Q18" s="35">
        <v>923</v>
      </c>
      <c r="R18" s="66">
        <v>231</v>
      </c>
      <c r="S18" s="66">
        <v>210</v>
      </c>
      <c r="T18" s="66">
        <v>195</v>
      </c>
    </row>
    <row r="19" spans="1:20">
      <c r="A19" s="67" t="s">
        <v>7</v>
      </c>
      <c r="B19" s="23"/>
      <c r="C19" s="68"/>
      <c r="D19" s="68">
        <v>-2.4691358024691357E-2</v>
      </c>
      <c r="E19" s="68">
        <v>0</v>
      </c>
      <c r="F19" s="68">
        <v>1.2658227848101333E-2</v>
      </c>
      <c r="G19" s="23"/>
      <c r="H19" s="155">
        <v>-1.2499999999999956E-2</v>
      </c>
      <c r="I19" s="68">
        <v>3.7974683544303778E-2</v>
      </c>
      <c r="J19" s="68">
        <v>-6.9105691056910556E-2</v>
      </c>
      <c r="K19" s="68">
        <v>6.5502183406113579E-2</v>
      </c>
      <c r="L19" s="23"/>
      <c r="M19" s="68">
        <v>-4.0983606557377095E-2</v>
      </c>
      <c r="N19" s="68">
        <v>5.9829059829059839E-2</v>
      </c>
      <c r="O19" s="68">
        <v>-0.14919354838709675</v>
      </c>
      <c r="P19" s="68">
        <v>9.004739336492884E-2</v>
      </c>
      <c r="Q19" s="23"/>
      <c r="R19" s="68">
        <v>4.3478260869564966E-3</v>
      </c>
      <c r="S19" s="68">
        <v>-9.0909090909090939E-2</v>
      </c>
      <c r="T19" s="68">
        <v>-7.1428571428571397E-2</v>
      </c>
    </row>
    <row r="20" spans="1:20">
      <c r="A20" s="67" t="s">
        <v>8</v>
      </c>
      <c r="B20" s="23"/>
      <c r="C20" s="69"/>
      <c r="D20" s="69"/>
      <c r="E20" s="69"/>
      <c r="F20" s="69"/>
      <c r="G20" s="23">
        <v>1.0559662090813049E-2</v>
      </c>
      <c r="H20" s="154">
        <v>-2.4691358024691357E-2</v>
      </c>
      <c r="I20" s="69">
        <v>3.7974683544303778E-2</v>
      </c>
      <c r="J20" s="69">
        <v>-3.3755274261603407E-2</v>
      </c>
      <c r="K20" s="69">
        <v>1.6666666666666607E-2</v>
      </c>
      <c r="L20" s="23">
        <v>-1.0449320794148065E-3</v>
      </c>
      <c r="M20" s="69">
        <v>-1.2658227848101222E-2</v>
      </c>
      <c r="N20" s="69">
        <v>8.1300813008129413E-3</v>
      </c>
      <c r="O20" s="69">
        <v>-7.8602620087336206E-2</v>
      </c>
      <c r="P20" s="69">
        <v>-5.7377049180327822E-2</v>
      </c>
      <c r="Q20" s="23">
        <v>-3.451882845188281E-2</v>
      </c>
      <c r="R20" s="69">
        <v>-1.2820512820512775E-2</v>
      </c>
      <c r="S20" s="69">
        <v>-0.15322580645161288</v>
      </c>
      <c r="T20" s="69">
        <v>-7.582938388625593E-2</v>
      </c>
    </row>
    <row r="21" spans="1:20">
      <c r="A21" s="65" t="s">
        <v>207</v>
      </c>
      <c r="B21" s="60" t="s">
        <v>122</v>
      </c>
      <c r="C21" s="173" t="s">
        <v>122</v>
      </c>
      <c r="D21" s="173" t="s">
        <v>122</v>
      </c>
      <c r="E21" s="173" t="s">
        <v>122</v>
      </c>
      <c r="F21" s="173" t="s">
        <v>122</v>
      </c>
      <c r="G21" s="60">
        <v>0</v>
      </c>
      <c r="H21" s="173" t="s">
        <v>122</v>
      </c>
      <c r="I21" s="173" t="s">
        <v>122</v>
      </c>
      <c r="J21" s="173" t="s">
        <v>122</v>
      </c>
      <c r="K21" s="137">
        <v>1100</v>
      </c>
      <c r="L21" s="209">
        <v>1100</v>
      </c>
      <c r="M21" s="71">
        <v>0</v>
      </c>
      <c r="N21" s="71">
        <v>0</v>
      </c>
      <c r="O21" s="71">
        <v>0</v>
      </c>
      <c r="P21" s="71">
        <v>0</v>
      </c>
      <c r="Q21" s="60">
        <v>0</v>
      </c>
      <c r="R21" s="71">
        <v>0</v>
      </c>
      <c r="S21" s="71">
        <v>0</v>
      </c>
      <c r="T21" s="71">
        <v>0</v>
      </c>
    </row>
    <row r="22" spans="1:20">
      <c r="A22" s="65"/>
      <c r="B22" s="60"/>
      <c r="C22" s="173"/>
      <c r="D22" s="173"/>
      <c r="E22" s="173"/>
      <c r="F22" s="173"/>
      <c r="G22" s="60"/>
      <c r="H22" s="173"/>
      <c r="I22" s="173"/>
      <c r="J22" s="173"/>
      <c r="K22" s="137"/>
      <c r="L22" s="209"/>
      <c r="M22" s="173"/>
      <c r="N22" s="173"/>
      <c r="O22" s="173"/>
      <c r="P22" s="173"/>
      <c r="Q22" s="60"/>
      <c r="R22" s="71"/>
      <c r="S22" s="173"/>
      <c r="T22" s="173"/>
    </row>
    <row r="23" spans="1:20">
      <c r="A23" s="65" t="s">
        <v>223</v>
      </c>
      <c r="B23" s="165">
        <v>-11</v>
      </c>
      <c r="C23" s="173" t="s">
        <v>122</v>
      </c>
      <c r="D23" s="173" t="s">
        <v>122</v>
      </c>
      <c r="E23" s="173" t="s">
        <v>122</v>
      </c>
      <c r="F23" s="173" t="s">
        <v>122</v>
      </c>
      <c r="G23" s="60">
        <v>0</v>
      </c>
      <c r="H23" s="141">
        <v>2</v>
      </c>
      <c r="I23" s="173">
        <v>7</v>
      </c>
      <c r="J23" s="173" t="s">
        <v>122</v>
      </c>
      <c r="K23" s="141">
        <v>8</v>
      </c>
      <c r="L23" s="35">
        <v>17</v>
      </c>
      <c r="M23" s="141">
        <v>43</v>
      </c>
      <c r="N23" s="141">
        <v>-9</v>
      </c>
      <c r="O23" s="141">
        <v>1</v>
      </c>
      <c r="P23" s="66">
        <v>7</v>
      </c>
      <c r="Q23" s="35">
        <v>42</v>
      </c>
      <c r="R23" s="71">
        <v>0</v>
      </c>
      <c r="S23" s="173">
        <v>-12</v>
      </c>
      <c r="T23" s="71">
        <v>0</v>
      </c>
    </row>
    <row r="24" spans="1:20">
      <c r="A24" s="65"/>
      <c r="B24" s="165"/>
      <c r="C24" s="173"/>
      <c r="D24" s="173"/>
      <c r="E24" s="173"/>
      <c r="F24" s="173"/>
      <c r="G24" s="60"/>
      <c r="H24" s="141"/>
      <c r="I24" s="173"/>
      <c r="J24" s="173"/>
      <c r="K24" s="141"/>
      <c r="L24" s="35"/>
      <c r="M24" s="141"/>
      <c r="N24" s="141"/>
      <c r="O24" s="141"/>
      <c r="P24" s="141"/>
      <c r="Q24" s="35"/>
      <c r="R24" s="71"/>
      <c r="S24" s="141"/>
      <c r="T24" s="141"/>
    </row>
    <row r="25" spans="1:20">
      <c r="A25" s="65" t="s">
        <v>221</v>
      </c>
      <c r="B25" s="35">
        <v>264</v>
      </c>
      <c r="C25" s="66">
        <v>52</v>
      </c>
      <c r="D25" s="66">
        <v>49</v>
      </c>
      <c r="E25" s="66">
        <v>35</v>
      </c>
      <c r="F25" s="66">
        <v>27</v>
      </c>
      <c r="G25" s="165">
        <v>163</v>
      </c>
      <c r="H25" s="141">
        <v>-1</v>
      </c>
      <c r="I25" s="141">
        <v>-17</v>
      </c>
      <c r="J25" s="66">
        <v>1</v>
      </c>
      <c r="K25" s="141">
        <v>-1139</v>
      </c>
      <c r="L25" s="165">
        <v>-1156</v>
      </c>
      <c r="M25" s="173">
        <v>-45</v>
      </c>
      <c r="N25" s="173">
        <v>-24</v>
      </c>
      <c r="O25" s="173">
        <v>20</v>
      </c>
      <c r="P25" s="141">
        <v>-6</v>
      </c>
      <c r="Q25" s="165">
        <v>-55</v>
      </c>
      <c r="R25" s="173">
        <v>9</v>
      </c>
      <c r="S25" s="173">
        <v>23</v>
      </c>
      <c r="T25" s="173">
        <v>18</v>
      </c>
    </row>
    <row r="26" spans="1:20">
      <c r="A26" s="67" t="s">
        <v>7</v>
      </c>
      <c r="B26" s="23"/>
      <c r="C26" s="68"/>
      <c r="D26" s="68">
        <v>-5.7692307692307709E-2</v>
      </c>
      <c r="E26" s="68">
        <v>-0.2857142857142857</v>
      </c>
      <c r="F26" s="68">
        <v>-0.22857142857142854</v>
      </c>
      <c r="G26" s="23"/>
      <c r="H26" s="80" t="s">
        <v>34</v>
      </c>
      <c r="I26" s="68">
        <v>16</v>
      </c>
      <c r="J26" s="80" t="s">
        <v>34</v>
      </c>
      <c r="K26" s="80" t="s">
        <v>34</v>
      </c>
      <c r="L26" s="23"/>
      <c r="M26" s="80" t="s">
        <v>34</v>
      </c>
      <c r="N26" s="68">
        <v>-0.46666666666666667</v>
      </c>
      <c r="O26" s="80" t="s">
        <v>34</v>
      </c>
      <c r="P26" s="80" t="s">
        <v>34</v>
      </c>
      <c r="Q26" s="23"/>
      <c r="R26" s="80" t="s">
        <v>34</v>
      </c>
      <c r="S26" s="68">
        <v>1.5555555555555554</v>
      </c>
      <c r="T26" s="68">
        <v>-0.21739130434782605</v>
      </c>
    </row>
    <row r="27" spans="1:20">
      <c r="A27" s="67" t="s">
        <v>8</v>
      </c>
      <c r="B27" s="23"/>
      <c r="C27" s="69"/>
      <c r="D27" s="69"/>
      <c r="E27" s="69"/>
      <c r="F27" s="69"/>
      <c r="G27" s="23">
        <v>-0.38257575757575757</v>
      </c>
      <c r="H27" s="80" t="s">
        <v>34</v>
      </c>
      <c r="I27" s="80" t="s">
        <v>34</v>
      </c>
      <c r="J27" s="69">
        <v>-0.97142857142857142</v>
      </c>
      <c r="K27" s="80" t="s">
        <v>34</v>
      </c>
      <c r="L27" s="87" t="s">
        <v>34</v>
      </c>
      <c r="M27" s="80">
        <v>44</v>
      </c>
      <c r="N27" s="69">
        <v>0.41176470588235303</v>
      </c>
      <c r="O27" s="69">
        <v>19</v>
      </c>
      <c r="P27" s="80">
        <v>-0.99473222124670768</v>
      </c>
      <c r="Q27" s="87">
        <v>-0.95242214532871972</v>
      </c>
      <c r="R27" s="80" t="s">
        <v>34</v>
      </c>
      <c r="S27" s="78" t="s">
        <v>34</v>
      </c>
      <c r="T27" s="69">
        <v>-9.9999999999999978E-2</v>
      </c>
    </row>
    <row r="28" spans="1:20">
      <c r="A28" s="65" t="s">
        <v>75</v>
      </c>
      <c r="B28" s="35">
        <v>58</v>
      </c>
      <c r="C28" s="66">
        <v>27</v>
      </c>
      <c r="D28" s="66">
        <v>32</v>
      </c>
      <c r="E28" s="141">
        <v>-1</v>
      </c>
      <c r="F28" s="66">
        <v>13</v>
      </c>
      <c r="G28" s="35">
        <v>71</v>
      </c>
      <c r="H28" s="141">
        <v>-3</v>
      </c>
      <c r="I28" s="141">
        <v>-7</v>
      </c>
      <c r="J28" s="141">
        <v>3</v>
      </c>
      <c r="K28" s="141">
        <v>-4</v>
      </c>
      <c r="L28" s="165">
        <v>-11</v>
      </c>
      <c r="M28" s="141">
        <v>5</v>
      </c>
      <c r="N28" s="141">
        <v>2</v>
      </c>
      <c r="O28" s="141">
        <v>4</v>
      </c>
      <c r="P28" s="141">
        <v>1</v>
      </c>
      <c r="Q28" s="165">
        <v>12</v>
      </c>
      <c r="R28" s="141">
        <v>-5</v>
      </c>
      <c r="S28" s="141">
        <v>4</v>
      </c>
      <c r="T28" s="141">
        <v>1</v>
      </c>
    </row>
    <row r="29" spans="1:20">
      <c r="A29" s="67" t="s">
        <v>7</v>
      </c>
      <c r="B29" s="23"/>
      <c r="C29" s="68"/>
      <c r="D29" s="68">
        <v>0.18518518518518512</v>
      </c>
      <c r="E29" s="80" t="s">
        <v>34</v>
      </c>
      <c r="F29" s="80" t="s">
        <v>34</v>
      </c>
      <c r="G29" s="23"/>
      <c r="H29" s="78" t="s">
        <v>34</v>
      </c>
      <c r="I29" s="68">
        <v>1.3333333333333335</v>
      </c>
      <c r="J29" s="80" t="s">
        <v>34</v>
      </c>
      <c r="K29" s="80" t="s">
        <v>34</v>
      </c>
      <c r="L29" s="23"/>
      <c r="M29" s="78" t="s">
        <v>34</v>
      </c>
      <c r="N29" s="68">
        <v>-0.6</v>
      </c>
      <c r="O29" s="68">
        <v>1</v>
      </c>
      <c r="P29" s="68">
        <v>-0.75</v>
      </c>
      <c r="Q29" s="23"/>
      <c r="R29" s="80" t="s">
        <v>34</v>
      </c>
      <c r="S29" s="78" t="s">
        <v>34</v>
      </c>
      <c r="T29" s="68">
        <v>-0.75</v>
      </c>
    </row>
    <row r="30" spans="1:20">
      <c r="A30" s="67" t="s">
        <v>8</v>
      </c>
      <c r="B30" s="23"/>
      <c r="C30" s="69"/>
      <c r="D30" s="69"/>
      <c r="E30" s="80"/>
      <c r="F30" s="69"/>
      <c r="G30" s="23">
        <v>0.22413793103448265</v>
      </c>
      <c r="H30" s="78" t="s">
        <v>34</v>
      </c>
      <c r="I30" s="80" t="s">
        <v>34</v>
      </c>
      <c r="J30" s="80" t="s">
        <v>34</v>
      </c>
      <c r="K30" s="80" t="s">
        <v>34</v>
      </c>
      <c r="L30" s="87" t="s">
        <v>34</v>
      </c>
      <c r="M30" s="78" t="s">
        <v>34</v>
      </c>
      <c r="N30" s="78" t="s">
        <v>34</v>
      </c>
      <c r="O30" s="69">
        <v>0.33333333333333326</v>
      </c>
      <c r="P30" s="80" t="s">
        <v>34</v>
      </c>
      <c r="Q30" s="87" t="s">
        <v>34</v>
      </c>
      <c r="R30" s="80" t="s">
        <v>34</v>
      </c>
      <c r="S30" s="69">
        <v>1</v>
      </c>
      <c r="T30" s="69">
        <v>-0.75</v>
      </c>
    </row>
    <row r="31" spans="1:20">
      <c r="A31" s="65" t="s">
        <v>322</v>
      </c>
      <c r="B31" s="165">
        <v>68</v>
      </c>
      <c r="C31" s="173">
        <v>19</v>
      </c>
      <c r="D31" s="173">
        <v>-151</v>
      </c>
      <c r="E31" s="173">
        <v>-123</v>
      </c>
      <c r="F31" s="173">
        <v>11</v>
      </c>
      <c r="G31" s="165">
        <v>-244</v>
      </c>
      <c r="H31" s="173">
        <v>1</v>
      </c>
      <c r="I31" s="173">
        <v>-10</v>
      </c>
      <c r="J31" s="173">
        <v>-2</v>
      </c>
      <c r="K31" s="173">
        <v>-1137</v>
      </c>
      <c r="L31" s="165">
        <v>-1148</v>
      </c>
      <c r="M31" s="173">
        <v>-50</v>
      </c>
      <c r="N31" s="173">
        <v>-27</v>
      </c>
      <c r="O31" s="173">
        <v>15</v>
      </c>
      <c r="P31" s="173">
        <v>-7</v>
      </c>
      <c r="Q31" s="165">
        <v>-69</v>
      </c>
      <c r="R31" s="173">
        <v>14</v>
      </c>
      <c r="S31" s="173">
        <v>18</v>
      </c>
      <c r="T31" s="173">
        <v>16</v>
      </c>
    </row>
    <row r="32" spans="1:20">
      <c r="A32" s="67" t="s">
        <v>7</v>
      </c>
      <c r="B32" s="23"/>
      <c r="C32" s="68"/>
      <c r="D32" s="80" t="s">
        <v>34</v>
      </c>
      <c r="E32" s="68">
        <v>-0.18543046357615889</v>
      </c>
      <c r="F32" s="68">
        <v>-1.089430894308943</v>
      </c>
      <c r="G32" s="23"/>
      <c r="H32" s="68">
        <v>-0.90909090909090906</v>
      </c>
      <c r="I32" s="80" t="s">
        <v>34</v>
      </c>
      <c r="J32" s="68">
        <v>-0.8</v>
      </c>
      <c r="K32" s="80" t="s">
        <v>34</v>
      </c>
      <c r="L32" s="23"/>
      <c r="M32" s="68">
        <v>-0.95602462620932283</v>
      </c>
      <c r="N32" s="68">
        <v>-0.45999999999999996</v>
      </c>
      <c r="O32" s="80" t="s">
        <v>34</v>
      </c>
      <c r="P32" s="80" t="s">
        <v>34</v>
      </c>
      <c r="Q32" s="23"/>
      <c r="R32" s="80" t="s">
        <v>34</v>
      </c>
      <c r="S32" s="68">
        <v>0.28571428571428581</v>
      </c>
      <c r="T32" s="68">
        <v>-0.11111111111111116</v>
      </c>
    </row>
    <row r="33" spans="1:20">
      <c r="A33" s="67" t="s">
        <v>8</v>
      </c>
      <c r="B33" s="87"/>
      <c r="C33" s="78"/>
      <c r="D33" s="69"/>
      <c r="E33" s="69"/>
      <c r="F33" s="69"/>
      <c r="G33" s="87" t="s">
        <v>34</v>
      </c>
      <c r="H33" s="69">
        <v>-0.94736842105263164</v>
      </c>
      <c r="I33" s="69">
        <v>-0.93377483443708609</v>
      </c>
      <c r="J33" s="69">
        <v>-0.98373983739837401</v>
      </c>
      <c r="K33" s="80" t="s">
        <v>34</v>
      </c>
      <c r="L33" s="23">
        <v>3.7049180327868854</v>
      </c>
      <c r="M33" s="78" t="s">
        <v>34</v>
      </c>
      <c r="N33" s="69">
        <v>1.7000000000000002</v>
      </c>
      <c r="O33" s="80" t="s">
        <v>34</v>
      </c>
      <c r="P33" s="80">
        <v>-0.99384344766930521</v>
      </c>
      <c r="Q33" s="23">
        <v>-0.93989547038327526</v>
      </c>
      <c r="R33" s="80" t="s">
        <v>34</v>
      </c>
      <c r="S33" s="78" t="s">
        <v>34</v>
      </c>
      <c r="T33" s="69">
        <v>6.6666666666666652E-2</v>
      </c>
    </row>
    <row r="34" spans="1:20">
      <c r="A34" s="65" t="s">
        <v>214</v>
      </c>
      <c r="B34" s="35">
        <v>560</v>
      </c>
      <c r="C34" s="72">
        <v>122</v>
      </c>
      <c r="D34" s="72">
        <v>120</v>
      </c>
      <c r="E34" s="72">
        <v>107</v>
      </c>
      <c r="F34" s="66">
        <v>99</v>
      </c>
      <c r="G34" s="35">
        <v>448</v>
      </c>
      <c r="H34" s="72">
        <v>78</v>
      </c>
      <c r="I34" s="72">
        <v>62</v>
      </c>
      <c r="J34" s="72">
        <v>82</v>
      </c>
      <c r="K34" s="173">
        <v>-1055</v>
      </c>
      <c r="L34" s="165">
        <v>-833</v>
      </c>
      <c r="M34" s="72">
        <v>10</v>
      </c>
      <c r="N34" s="72">
        <v>44</v>
      </c>
      <c r="O34" s="72">
        <v>70</v>
      </c>
      <c r="P34" s="173">
        <v>40</v>
      </c>
      <c r="Q34" s="165">
        <v>164</v>
      </c>
      <c r="R34" s="72">
        <v>53</v>
      </c>
      <c r="S34" s="72">
        <v>73</v>
      </c>
      <c r="T34" s="72">
        <v>68</v>
      </c>
    </row>
    <row r="35" spans="1:20">
      <c r="A35" s="67" t="s">
        <v>7</v>
      </c>
      <c r="B35" s="23"/>
      <c r="C35" s="68"/>
      <c r="D35" s="68">
        <v>-1.6393442622950838E-2</v>
      </c>
      <c r="E35" s="68">
        <v>-0.10833333333333328</v>
      </c>
      <c r="F35" s="68">
        <v>-7.4766355140186924E-2</v>
      </c>
      <c r="G35" s="23"/>
      <c r="H35" s="68">
        <v>-0.21212121212121215</v>
      </c>
      <c r="I35" s="68">
        <v>-0.20512820512820518</v>
      </c>
      <c r="J35" s="68">
        <v>0.32258064516129026</v>
      </c>
      <c r="K35" s="80" t="s">
        <v>34</v>
      </c>
      <c r="L35" s="23"/>
      <c r="M35" s="78" t="s">
        <v>34</v>
      </c>
      <c r="N35" s="68">
        <v>3.4000000000000004</v>
      </c>
      <c r="O35" s="68">
        <v>0.59090909090909083</v>
      </c>
      <c r="P35" s="68">
        <v>-0.4285714285714286</v>
      </c>
      <c r="Q35" s="23"/>
      <c r="R35" s="68">
        <v>0.32499999999999996</v>
      </c>
      <c r="S35" s="68">
        <v>0.37735849056603765</v>
      </c>
      <c r="T35" s="68">
        <v>-6.8493150684931559E-2</v>
      </c>
    </row>
    <row r="36" spans="1:20">
      <c r="A36" s="67" t="s">
        <v>8</v>
      </c>
      <c r="B36" s="23"/>
      <c r="C36" s="69"/>
      <c r="D36" s="69"/>
      <c r="E36" s="69"/>
      <c r="F36" s="69"/>
      <c r="G36" s="23">
        <v>-0.19999999999999996</v>
      </c>
      <c r="H36" s="69">
        <v>-0.36065573770491799</v>
      </c>
      <c r="I36" s="69">
        <v>-0.48333333333333328</v>
      </c>
      <c r="J36" s="69">
        <v>-0.23364485981308414</v>
      </c>
      <c r="K36" s="80" t="s">
        <v>34</v>
      </c>
      <c r="L36" s="87" t="s">
        <v>34</v>
      </c>
      <c r="M36" s="69">
        <v>-0.87179487179487181</v>
      </c>
      <c r="N36" s="69">
        <v>-0.29032258064516125</v>
      </c>
      <c r="O36" s="69">
        <v>-0.14634146341463417</v>
      </c>
      <c r="P36" s="80" t="s">
        <v>34</v>
      </c>
      <c r="Q36" s="87" t="s">
        <v>34</v>
      </c>
      <c r="R36" s="69">
        <v>4.3</v>
      </c>
      <c r="S36" s="69">
        <v>0.65909090909090917</v>
      </c>
      <c r="T36" s="69">
        <v>-2.8571428571428581E-2</v>
      </c>
    </row>
    <row r="37" spans="1:20" ht="24">
      <c r="A37" s="84" t="s">
        <v>228</v>
      </c>
      <c r="B37" s="165">
        <v>549</v>
      </c>
      <c r="C37" s="173" t="s">
        <v>122</v>
      </c>
      <c r="D37" s="173" t="s">
        <v>122</v>
      </c>
      <c r="E37" s="173" t="s">
        <v>122</v>
      </c>
      <c r="F37" s="173" t="s">
        <v>122</v>
      </c>
      <c r="G37" s="165">
        <v>448</v>
      </c>
      <c r="H37" s="72">
        <v>80</v>
      </c>
      <c r="I37" s="72">
        <v>69</v>
      </c>
      <c r="J37" s="72">
        <v>82</v>
      </c>
      <c r="K37" s="217">
        <v>53</v>
      </c>
      <c r="L37" s="165">
        <v>284</v>
      </c>
      <c r="M37" s="72">
        <v>53</v>
      </c>
      <c r="N37" s="72">
        <v>35</v>
      </c>
      <c r="O37" s="72">
        <v>71</v>
      </c>
      <c r="P37" s="217">
        <v>47</v>
      </c>
      <c r="Q37" s="165">
        <v>206</v>
      </c>
      <c r="R37" s="72">
        <v>53</v>
      </c>
      <c r="S37" s="72">
        <v>61</v>
      </c>
      <c r="T37" s="72">
        <v>68</v>
      </c>
    </row>
    <row r="38" spans="1:20">
      <c r="A38" s="65"/>
      <c r="B38" s="21"/>
      <c r="C38" s="69"/>
      <c r="D38" s="69"/>
      <c r="E38" s="69"/>
      <c r="F38" s="69"/>
      <c r="G38" s="21"/>
      <c r="H38" s="69"/>
      <c r="I38" s="69"/>
      <c r="J38" s="69"/>
      <c r="K38" s="69"/>
      <c r="L38" s="21"/>
      <c r="M38" s="69"/>
      <c r="N38" s="69"/>
      <c r="O38" s="69"/>
      <c r="P38" s="69"/>
      <c r="Q38" s="21"/>
      <c r="R38" s="69"/>
      <c r="S38" s="69"/>
      <c r="T38" s="69"/>
    </row>
    <row r="39" spans="1:20">
      <c r="A39" s="38" t="s">
        <v>24</v>
      </c>
      <c r="B39" s="39"/>
      <c r="C39" s="51"/>
      <c r="D39" s="51"/>
      <c r="E39" s="51"/>
      <c r="F39" s="51"/>
      <c r="G39" s="39"/>
      <c r="H39" s="51"/>
      <c r="I39" s="51"/>
      <c r="J39" s="51"/>
      <c r="K39" s="51"/>
      <c r="L39" s="39"/>
      <c r="M39" s="51"/>
      <c r="N39" s="51"/>
      <c r="O39" s="51"/>
      <c r="P39" s="51"/>
      <c r="Q39" s="39"/>
      <c r="R39" s="51"/>
      <c r="S39" s="51"/>
      <c r="T39" s="51"/>
    </row>
    <row r="40" spans="1:20">
      <c r="A40" s="65" t="s">
        <v>12</v>
      </c>
      <c r="B40" s="35">
        <v>629</v>
      </c>
      <c r="C40" s="66">
        <v>51</v>
      </c>
      <c r="D40" s="66">
        <v>169</v>
      </c>
      <c r="E40" s="66">
        <v>115</v>
      </c>
      <c r="F40" s="66">
        <v>95</v>
      </c>
      <c r="G40" s="35">
        <v>430</v>
      </c>
      <c r="H40" s="66">
        <v>86</v>
      </c>
      <c r="I40" s="66">
        <v>60</v>
      </c>
      <c r="J40" s="66">
        <v>34</v>
      </c>
      <c r="K40" s="66">
        <v>46</v>
      </c>
      <c r="L40" s="35">
        <v>226</v>
      </c>
      <c r="M40" s="66">
        <v>53</v>
      </c>
      <c r="N40" s="66">
        <v>22</v>
      </c>
      <c r="O40" s="66">
        <v>37</v>
      </c>
      <c r="P40" s="66">
        <v>31</v>
      </c>
      <c r="Q40" s="35">
        <v>143</v>
      </c>
      <c r="R40" s="66">
        <v>41</v>
      </c>
      <c r="S40" s="66">
        <v>39</v>
      </c>
      <c r="T40" s="66">
        <v>69</v>
      </c>
    </row>
    <row r="41" spans="1:20">
      <c r="A41" s="77" t="s">
        <v>7</v>
      </c>
      <c r="B41" s="23"/>
      <c r="C41" s="68"/>
      <c r="D41" s="68">
        <v>2.3137254901960786</v>
      </c>
      <c r="E41" s="68">
        <v>-0.31952662721893488</v>
      </c>
      <c r="F41" s="68">
        <v>-0.17391304347826086</v>
      </c>
      <c r="G41" s="23"/>
      <c r="H41" s="68">
        <v>-9.4736842105263119E-2</v>
      </c>
      <c r="I41" s="68">
        <v>-0.30232558139534882</v>
      </c>
      <c r="J41" s="68">
        <v>-0.43333333333333335</v>
      </c>
      <c r="K41" s="68">
        <v>0.35294117647058831</v>
      </c>
      <c r="L41" s="23"/>
      <c r="M41" s="68">
        <v>0.15217391304347827</v>
      </c>
      <c r="N41" s="68">
        <v>-0.58490566037735847</v>
      </c>
      <c r="O41" s="68">
        <v>0.68181818181818188</v>
      </c>
      <c r="P41" s="68">
        <v>-0.16216216216216217</v>
      </c>
      <c r="Q41" s="23"/>
      <c r="R41" s="68">
        <v>0.32258064516129026</v>
      </c>
      <c r="S41" s="68">
        <v>-4.8780487804878092E-2</v>
      </c>
      <c r="T41" s="68">
        <v>0.76923076923076916</v>
      </c>
    </row>
    <row r="42" spans="1:20">
      <c r="A42" s="77" t="s">
        <v>8</v>
      </c>
      <c r="B42" s="23"/>
      <c r="C42" s="69"/>
      <c r="D42" s="69"/>
      <c r="E42" s="69"/>
      <c r="F42" s="69"/>
      <c r="G42" s="23">
        <v>-0.31637519872813991</v>
      </c>
      <c r="H42" s="69">
        <v>0.68627450980392157</v>
      </c>
      <c r="I42" s="69">
        <v>-0.6449704142011834</v>
      </c>
      <c r="J42" s="69">
        <v>-0.70434782608695645</v>
      </c>
      <c r="K42" s="69">
        <v>-0.51578947368421058</v>
      </c>
      <c r="L42" s="23">
        <v>-0.47441860465116281</v>
      </c>
      <c r="M42" s="69">
        <v>-0.38372093023255816</v>
      </c>
      <c r="N42" s="69">
        <v>-0.6333333333333333</v>
      </c>
      <c r="O42" s="69">
        <v>8.8235294117646967E-2</v>
      </c>
      <c r="P42" s="69">
        <v>-0.32608695652173914</v>
      </c>
      <c r="Q42" s="23">
        <v>-0.36725663716814161</v>
      </c>
      <c r="R42" s="69">
        <v>-0.22641509433962259</v>
      </c>
      <c r="S42" s="69">
        <v>0.77272727272727271</v>
      </c>
      <c r="T42" s="69">
        <v>0.86486486486486491</v>
      </c>
    </row>
    <row r="43" spans="1:20">
      <c r="A43" s="65" t="s">
        <v>38</v>
      </c>
      <c r="B43" s="35">
        <v>209</v>
      </c>
      <c r="C43" s="66">
        <v>60</v>
      </c>
      <c r="D43" s="66">
        <v>53</v>
      </c>
      <c r="E43" s="66">
        <v>69</v>
      </c>
      <c r="F43" s="66">
        <v>53</v>
      </c>
      <c r="G43" s="35">
        <v>235</v>
      </c>
      <c r="H43" s="66">
        <v>62</v>
      </c>
      <c r="I43" s="66">
        <v>75</v>
      </c>
      <c r="J43" s="66">
        <v>79</v>
      </c>
      <c r="K43" s="66">
        <v>82</v>
      </c>
      <c r="L43" s="35">
        <v>298</v>
      </c>
      <c r="M43" s="66">
        <v>64</v>
      </c>
      <c r="N43" s="66">
        <v>74</v>
      </c>
      <c r="O43" s="66">
        <v>69</v>
      </c>
      <c r="P43" s="66">
        <v>32</v>
      </c>
      <c r="Q43" s="35">
        <v>239</v>
      </c>
      <c r="R43" s="66">
        <v>37</v>
      </c>
      <c r="S43" s="66">
        <v>41</v>
      </c>
      <c r="T43" s="66">
        <v>38</v>
      </c>
    </row>
    <row r="44" spans="1:20">
      <c r="A44" s="67" t="s">
        <v>7</v>
      </c>
      <c r="B44" s="23"/>
      <c r="C44" s="68"/>
      <c r="D44" s="68">
        <v>-0.1166666666666667</v>
      </c>
      <c r="E44" s="68">
        <v>0.30188679245283012</v>
      </c>
      <c r="F44" s="68">
        <v>-0.23188405797101452</v>
      </c>
      <c r="G44" s="23"/>
      <c r="H44" s="68">
        <v>0.16981132075471694</v>
      </c>
      <c r="I44" s="68">
        <v>0.20967741935483875</v>
      </c>
      <c r="J44" s="68">
        <v>5.3333333333333233E-2</v>
      </c>
      <c r="K44" s="68">
        <v>3.7974683544303778E-2</v>
      </c>
      <c r="L44" s="23"/>
      <c r="M44" s="68">
        <v>-0.21951219512195119</v>
      </c>
      <c r="N44" s="68">
        <v>0.15625</v>
      </c>
      <c r="O44" s="68">
        <v>-6.7567567567567544E-2</v>
      </c>
      <c r="P44" s="68">
        <v>-0.53623188405797095</v>
      </c>
      <c r="Q44" s="23"/>
      <c r="R44" s="68">
        <v>0.15625</v>
      </c>
      <c r="S44" s="68">
        <v>0.10810810810810811</v>
      </c>
      <c r="T44" s="68">
        <v>-7.3170731707317027E-2</v>
      </c>
    </row>
    <row r="45" spans="1:20">
      <c r="A45" s="67" t="s">
        <v>8</v>
      </c>
      <c r="B45" s="23"/>
      <c r="C45" s="69"/>
      <c r="D45" s="69"/>
      <c r="E45" s="69"/>
      <c r="F45" s="69"/>
      <c r="G45" s="23">
        <v>0.12440191387559807</v>
      </c>
      <c r="H45" s="69">
        <v>3.3333333333333437E-2</v>
      </c>
      <c r="I45" s="69">
        <v>0.41509433962264142</v>
      </c>
      <c r="J45" s="69">
        <v>0.14492753623188404</v>
      </c>
      <c r="K45" s="69">
        <v>0.54716981132075482</v>
      </c>
      <c r="L45" s="23">
        <v>0.26808510638297878</v>
      </c>
      <c r="M45" s="69">
        <v>3.2258064516129004E-2</v>
      </c>
      <c r="N45" s="69">
        <v>-1.3333333333333308E-2</v>
      </c>
      <c r="O45" s="69">
        <v>-0.12658227848101267</v>
      </c>
      <c r="P45" s="69">
        <v>-0.6097560975609756</v>
      </c>
      <c r="Q45" s="23">
        <v>-0.19798657718120805</v>
      </c>
      <c r="R45" s="69">
        <v>-0.421875</v>
      </c>
      <c r="S45" s="69">
        <v>-0.44594594594594594</v>
      </c>
      <c r="T45" s="69">
        <v>-0.44927536231884058</v>
      </c>
    </row>
    <row r="46" spans="1:20">
      <c r="A46" s="65" t="s">
        <v>39</v>
      </c>
      <c r="B46" s="35">
        <v>208</v>
      </c>
      <c r="C46" s="66">
        <v>60</v>
      </c>
      <c r="D46" s="66">
        <v>52</v>
      </c>
      <c r="E46" s="66">
        <v>69</v>
      </c>
      <c r="F46" s="66">
        <v>53</v>
      </c>
      <c r="G46" s="35">
        <v>234</v>
      </c>
      <c r="H46" s="66">
        <v>62</v>
      </c>
      <c r="I46" s="66">
        <v>75</v>
      </c>
      <c r="J46" s="66">
        <v>79</v>
      </c>
      <c r="K46" s="66">
        <v>81</v>
      </c>
      <c r="L46" s="35">
        <v>297</v>
      </c>
      <c r="M46" s="66">
        <v>64</v>
      </c>
      <c r="N46" s="66">
        <v>73</v>
      </c>
      <c r="O46" s="66">
        <v>69</v>
      </c>
      <c r="P46" s="66">
        <v>32</v>
      </c>
      <c r="Q46" s="35">
        <v>238</v>
      </c>
      <c r="R46" s="66">
        <v>37</v>
      </c>
      <c r="S46" s="173">
        <v>40</v>
      </c>
      <c r="T46" s="173">
        <v>38</v>
      </c>
    </row>
    <row r="47" spans="1:20">
      <c r="A47" s="67" t="s">
        <v>7</v>
      </c>
      <c r="B47" s="23"/>
      <c r="C47" s="68"/>
      <c r="D47" s="68">
        <v>-0.1333333333333333</v>
      </c>
      <c r="E47" s="68">
        <v>0.32692307692307687</v>
      </c>
      <c r="F47" s="68">
        <v>-0.23188405797101452</v>
      </c>
      <c r="G47" s="23"/>
      <c r="H47" s="68">
        <v>0.16981132075471694</v>
      </c>
      <c r="I47" s="68">
        <v>0.20967741935483875</v>
      </c>
      <c r="J47" s="68">
        <v>5.3333333333333233E-2</v>
      </c>
      <c r="K47" s="68">
        <v>2.5316455696202445E-2</v>
      </c>
      <c r="L47" s="23"/>
      <c r="M47" s="68">
        <v>-0.20987654320987659</v>
      </c>
      <c r="N47" s="68">
        <v>0.140625</v>
      </c>
      <c r="O47" s="68">
        <v>-5.4794520547945202E-2</v>
      </c>
      <c r="P47" s="68">
        <v>-0.53623188405797095</v>
      </c>
      <c r="Q47" s="23"/>
      <c r="R47" s="68">
        <v>0.15625</v>
      </c>
      <c r="S47" s="68">
        <v>8.1081081081081141E-2</v>
      </c>
      <c r="T47" s="68">
        <v>-5.0000000000000044E-2</v>
      </c>
    </row>
    <row r="48" spans="1:20">
      <c r="A48" s="67" t="s">
        <v>8</v>
      </c>
      <c r="B48" s="23"/>
      <c r="C48" s="69"/>
      <c r="D48" s="69"/>
      <c r="E48" s="69"/>
      <c r="F48" s="69"/>
      <c r="G48" s="23">
        <v>0.125</v>
      </c>
      <c r="H48" s="69">
        <v>3.3333333333333437E-2</v>
      </c>
      <c r="I48" s="69">
        <v>0.44230769230769229</v>
      </c>
      <c r="J48" s="69">
        <v>0.14492753623188404</v>
      </c>
      <c r="K48" s="69">
        <v>0.52830188679245293</v>
      </c>
      <c r="L48" s="23">
        <v>0.26923076923076916</v>
      </c>
      <c r="M48" s="69">
        <v>3.2258064516129004E-2</v>
      </c>
      <c r="N48" s="69">
        <v>-2.6666666666666616E-2</v>
      </c>
      <c r="O48" s="69">
        <v>-0.12658227848101267</v>
      </c>
      <c r="P48" s="69">
        <v>-0.60493827160493829</v>
      </c>
      <c r="Q48" s="23">
        <v>-0.19865319865319864</v>
      </c>
      <c r="R48" s="69">
        <v>-0.421875</v>
      </c>
      <c r="S48" s="69">
        <v>-0.45205479452054798</v>
      </c>
      <c r="T48" s="69">
        <v>-0.44927536231884058</v>
      </c>
    </row>
    <row r="49" spans="1:20">
      <c r="A49" s="65" t="s">
        <v>215</v>
      </c>
      <c r="B49" s="60" t="s">
        <v>122</v>
      </c>
      <c r="C49" s="173" t="s">
        <v>122</v>
      </c>
      <c r="D49" s="173" t="s">
        <v>122</v>
      </c>
      <c r="E49" s="173" t="s">
        <v>122</v>
      </c>
      <c r="F49" s="173" t="s">
        <v>122</v>
      </c>
      <c r="G49" s="60" t="s">
        <v>122</v>
      </c>
      <c r="H49" s="66">
        <v>8</v>
      </c>
      <c r="I49" s="66">
        <v>8</v>
      </c>
      <c r="J49" s="66">
        <v>9</v>
      </c>
      <c r="K49" s="66">
        <v>6</v>
      </c>
      <c r="L49" s="35">
        <v>31</v>
      </c>
      <c r="M49" s="66">
        <v>8</v>
      </c>
      <c r="N49" s="66">
        <v>7</v>
      </c>
      <c r="O49" s="66">
        <v>8</v>
      </c>
      <c r="P49" s="66">
        <v>7</v>
      </c>
      <c r="Q49" s="35">
        <v>30</v>
      </c>
      <c r="R49" s="66">
        <v>7</v>
      </c>
      <c r="S49" s="66">
        <v>7</v>
      </c>
      <c r="T49" s="66">
        <v>6</v>
      </c>
    </row>
    <row r="50" spans="1:20">
      <c r="A50" s="65"/>
      <c r="B50" s="23"/>
      <c r="C50" s="69"/>
      <c r="D50" s="69"/>
      <c r="E50" s="69"/>
      <c r="F50" s="69"/>
      <c r="G50" s="23"/>
      <c r="H50" s="66"/>
      <c r="I50" s="66"/>
      <c r="J50" s="66"/>
      <c r="K50" s="66"/>
      <c r="L50" s="35"/>
      <c r="M50" s="66"/>
      <c r="N50" s="66"/>
      <c r="O50" s="66"/>
      <c r="P50" s="66"/>
      <c r="Q50" s="35"/>
      <c r="R50" s="66"/>
      <c r="S50" s="66"/>
      <c r="T50" s="66"/>
    </row>
    <row r="51" spans="1:20">
      <c r="A51" s="65" t="s">
        <v>13</v>
      </c>
      <c r="B51" s="35">
        <v>421</v>
      </c>
      <c r="C51" s="173">
        <v>-9</v>
      </c>
      <c r="D51" s="72">
        <v>117</v>
      </c>
      <c r="E51" s="72">
        <v>46</v>
      </c>
      <c r="F51" s="66">
        <v>42</v>
      </c>
      <c r="G51" s="35">
        <v>196</v>
      </c>
      <c r="H51" s="173">
        <v>16</v>
      </c>
      <c r="I51" s="173">
        <v>-23</v>
      </c>
      <c r="J51" s="173">
        <v>-54</v>
      </c>
      <c r="K51" s="173">
        <v>-41</v>
      </c>
      <c r="L51" s="165">
        <v>-102</v>
      </c>
      <c r="M51" s="173">
        <v>-19</v>
      </c>
      <c r="N51" s="173">
        <v>-58</v>
      </c>
      <c r="O51" s="173">
        <v>-40</v>
      </c>
      <c r="P51" s="173">
        <v>-8</v>
      </c>
      <c r="Q51" s="165">
        <v>-125</v>
      </c>
      <c r="R51" s="173">
        <v>-3</v>
      </c>
      <c r="S51" s="173">
        <v>-8</v>
      </c>
      <c r="T51" s="173">
        <v>25</v>
      </c>
    </row>
    <row r="52" spans="1:20">
      <c r="A52" s="67" t="s">
        <v>7</v>
      </c>
      <c r="B52" s="23"/>
      <c r="C52" s="80"/>
      <c r="D52" s="80" t="s">
        <v>34</v>
      </c>
      <c r="E52" s="68">
        <v>-0.6068376068376069</v>
      </c>
      <c r="F52" s="68">
        <v>-8.6956521739130488E-2</v>
      </c>
      <c r="G52" s="23"/>
      <c r="H52" s="68">
        <v>-0.61904761904761907</v>
      </c>
      <c r="I52" s="80" t="s">
        <v>34</v>
      </c>
      <c r="J52" s="68">
        <v>1.347826086956522</v>
      </c>
      <c r="K52" s="68">
        <v>-0.2407407407407407</v>
      </c>
      <c r="L52" s="23"/>
      <c r="M52" s="68">
        <v>-0.53658536585365857</v>
      </c>
      <c r="N52" s="68">
        <v>2.0526315789473686</v>
      </c>
      <c r="O52" s="68">
        <v>-0.31034482758620685</v>
      </c>
      <c r="P52" s="68">
        <v>-0.8</v>
      </c>
      <c r="Q52" s="23"/>
      <c r="R52" s="68">
        <v>-0.625</v>
      </c>
      <c r="S52" s="68">
        <v>1.6666666666666665</v>
      </c>
      <c r="T52" s="78" t="s">
        <v>34</v>
      </c>
    </row>
    <row r="53" spans="1:20">
      <c r="A53" s="67" t="s">
        <v>8</v>
      </c>
      <c r="B53" s="23"/>
      <c r="C53" s="80"/>
      <c r="D53" s="69"/>
      <c r="E53" s="69"/>
      <c r="F53" s="69"/>
      <c r="G53" s="23">
        <v>-0.53444180522565321</v>
      </c>
      <c r="H53" s="78" t="s">
        <v>34</v>
      </c>
      <c r="I53" s="80" t="s">
        <v>34</v>
      </c>
      <c r="J53" s="80" t="s">
        <v>34</v>
      </c>
      <c r="K53" s="80" t="s">
        <v>34</v>
      </c>
      <c r="L53" s="87" t="s">
        <v>34</v>
      </c>
      <c r="M53" s="78" t="s">
        <v>34</v>
      </c>
      <c r="N53" s="69">
        <v>1.5217391304347827</v>
      </c>
      <c r="O53" s="69">
        <v>-0.2592592592592593</v>
      </c>
      <c r="P53" s="80">
        <v>-0.80487804878048785</v>
      </c>
      <c r="Q53" s="87">
        <v>0.22549019607843146</v>
      </c>
      <c r="R53" s="69">
        <v>-0.84210526315789469</v>
      </c>
      <c r="S53" s="69">
        <v>-0.86206896551724133</v>
      </c>
      <c r="T53" s="78" t="s">
        <v>34</v>
      </c>
    </row>
    <row r="54" spans="1:20">
      <c r="A54" s="48" t="s">
        <v>19</v>
      </c>
      <c r="B54" s="38"/>
      <c r="C54" s="50"/>
      <c r="D54" s="50"/>
      <c r="E54" s="50"/>
      <c r="F54" s="50"/>
      <c r="G54" s="38"/>
      <c r="H54" s="50"/>
      <c r="I54" s="50"/>
      <c r="J54" s="50"/>
      <c r="K54" s="50"/>
      <c r="L54" s="38"/>
      <c r="M54" s="50"/>
      <c r="N54" s="50"/>
      <c r="O54" s="50"/>
      <c r="P54" s="50"/>
      <c r="Q54" s="38"/>
      <c r="R54" s="50"/>
      <c r="S54" s="50"/>
      <c r="T54" s="50"/>
    </row>
    <row r="55" spans="1:20">
      <c r="A55" s="65" t="s">
        <v>31</v>
      </c>
      <c r="B55" s="177">
        <v>3.8968481375358167E-2</v>
      </c>
      <c r="C55" s="178">
        <v>4.4811320754716978E-2</v>
      </c>
      <c r="D55" s="178">
        <v>-0.36298076923076922</v>
      </c>
      <c r="E55" s="178">
        <v>-0.30295566502463056</v>
      </c>
      <c r="F55" s="178">
        <v>2.7227722772277228E-2</v>
      </c>
      <c r="G55" s="177">
        <v>-0.14787878787878789</v>
      </c>
      <c r="H55" s="178">
        <v>2.6666666666666666E-3</v>
      </c>
      <c r="I55" s="178">
        <v>0</v>
      </c>
      <c r="J55" s="178">
        <v>-5.4495912806539508E-3</v>
      </c>
      <c r="K55" s="178">
        <v>-3.1938202247191012</v>
      </c>
      <c r="L55" s="177">
        <v>-0.77936184657162255</v>
      </c>
      <c r="M55" s="178">
        <v>-0.1457725947521866</v>
      </c>
      <c r="N55" s="178">
        <v>-8.0118694362017809E-2</v>
      </c>
      <c r="O55" s="178">
        <v>4.4910179640718563E-2</v>
      </c>
      <c r="P55" s="178">
        <v>-2.1148036253776436E-2</v>
      </c>
      <c r="Q55" s="177">
        <v>-5.1301115241635685E-2</v>
      </c>
      <c r="R55" s="178">
        <v>4.142011834319527E-2</v>
      </c>
      <c r="S55" s="178">
        <v>5.6426332288401257E-2</v>
      </c>
      <c r="T55" s="178">
        <v>5.1118210862619806E-2</v>
      </c>
    </row>
    <row r="56" spans="1:20">
      <c r="A56" s="65" t="s">
        <v>10</v>
      </c>
      <c r="B56" s="53">
        <v>0.3209169054441261</v>
      </c>
      <c r="C56" s="73">
        <v>0.28773584905660377</v>
      </c>
      <c r="D56" s="73">
        <v>0.28846153846153844</v>
      </c>
      <c r="E56" s="73">
        <v>0.26354679802955666</v>
      </c>
      <c r="F56" s="73">
        <v>0.24504950495049505</v>
      </c>
      <c r="G56" s="53">
        <v>0.27151515151515154</v>
      </c>
      <c r="H56" s="73">
        <v>0.20799999999999999</v>
      </c>
      <c r="I56" s="73">
        <v>0.16533333333333333</v>
      </c>
      <c r="J56" s="73">
        <v>0.22343324250681199</v>
      </c>
      <c r="K56" s="178">
        <v>-2.9634831460674156</v>
      </c>
      <c r="L56" s="177">
        <v>-0.56551255940257972</v>
      </c>
      <c r="M56" s="73">
        <v>2.9154518950437316E-2</v>
      </c>
      <c r="N56" s="73">
        <v>0.13056379821958458</v>
      </c>
      <c r="O56" s="73">
        <v>0.20958083832335328</v>
      </c>
      <c r="P56" s="178">
        <v>0.12084592145015106</v>
      </c>
      <c r="Q56" s="177">
        <v>0.12193308550185873</v>
      </c>
      <c r="R56" s="73">
        <v>0.15680473372781065</v>
      </c>
      <c r="S56" s="73">
        <v>0.22884012539184953</v>
      </c>
      <c r="T56" s="73">
        <v>0.21725239616613418</v>
      </c>
    </row>
    <row r="57" spans="1:20">
      <c r="A57" s="65" t="s">
        <v>18</v>
      </c>
      <c r="B57" s="53">
        <v>0.11977077363896849</v>
      </c>
      <c r="C57" s="73">
        <v>0.14150943396226415</v>
      </c>
      <c r="D57" s="73">
        <v>0.12740384615384615</v>
      </c>
      <c r="E57" s="73">
        <v>0.16995073891625614</v>
      </c>
      <c r="F57" s="178">
        <v>0.13118811881188119</v>
      </c>
      <c r="G57" s="53">
        <v>0.14242424242424243</v>
      </c>
      <c r="H57" s="73">
        <v>0.16533333333333333</v>
      </c>
      <c r="I57" s="73">
        <v>0.2</v>
      </c>
      <c r="J57" s="73">
        <v>0.21525885558583105</v>
      </c>
      <c r="K57" s="178">
        <v>0.2303370786516854</v>
      </c>
      <c r="L57" s="53">
        <v>0.2023082145281738</v>
      </c>
      <c r="M57" s="73">
        <v>0.18658892128279883</v>
      </c>
      <c r="N57" s="73">
        <v>0.21958456973293769</v>
      </c>
      <c r="O57" s="73">
        <v>0.20658682634730538</v>
      </c>
      <c r="P57" s="178">
        <v>9.6676737160120846E-2</v>
      </c>
      <c r="Q57" s="53">
        <v>0.17769516728624535</v>
      </c>
      <c r="R57" s="73">
        <v>0.10946745562130178</v>
      </c>
      <c r="S57" s="73">
        <v>0.12852664576802508</v>
      </c>
      <c r="T57" s="73">
        <v>0.12140575079872204</v>
      </c>
    </row>
    <row r="58" spans="1:20" hidden="1">
      <c r="A58" s="65" t="s">
        <v>119</v>
      </c>
      <c r="B58" s="60"/>
      <c r="C58" s="71"/>
      <c r="D58" s="71"/>
      <c r="E58" s="71"/>
      <c r="F58" s="71"/>
      <c r="G58" s="60"/>
      <c r="H58" s="71"/>
      <c r="I58" s="71"/>
      <c r="J58" s="71"/>
      <c r="K58" s="71"/>
      <c r="L58" s="60"/>
      <c r="M58" s="71"/>
      <c r="N58" s="71"/>
      <c r="O58" s="71"/>
      <c r="P58" s="71"/>
      <c r="Q58" s="60"/>
      <c r="R58" s="71"/>
      <c r="S58" s="71"/>
      <c r="T58" s="71"/>
    </row>
    <row r="59" spans="1:20" ht="3.75" customHeight="1">
      <c r="A59" s="52"/>
      <c r="B59" s="52"/>
      <c r="C59" s="52"/>
      <c r="D59" s="52"/>
      <c r="E59" s="52"/>
      <c r="F59" s="52"/>
      <c r="G59" s="52"/>
      <c r="H59" s="52"/>
      <c r="I59" s="52"/>
      <c r="J59" s="52"/>
      <c r="K59" s="52"/>
      <c r="L59" s="52"/>
      <c r="M59" s="52"/>
      <c r="N59" s="52"/>
      <c r="O59" s="52"/>
      <c r="P59" s="52"/>
      <c r="Q59" s="52"/>
      <c r="R59" s="52"/>
      <c r="S59" s="52"/>
      <c r="T59" s="52"/>
    </row>
    <row r="60" spans="1:20" ht="20.25">
      <c r="A60" s="33" t="s">
        <v>241</v>
      </c>
      <c r="B60" s="33"/>
      <c r="C60" s="33"/>
      <c r="D60" s="33"/>
      <c r="E60" s="33"/>
      <c r="F60" s="33"/>
      <c r="G60" s="33"/>
      <c r="H60" s="33"/>
      <c r="I60" s="33"/>
      <c r="J60" s="33"/>
      <c r="K60" s="33"/>
      <c r="L60" s="33"/>
      <c r="M60" s="33"/>
      <c r="N60" s="33"/>
      <c r="O60" s="33"/>
      <c r="P60" s="33"/>
      <c r="Q60" s="33"/>
      <c r="R60" s="33"/>
      <c r="S60" s="33"/>
      <c r="T60" s="33"/>
    </row>
    <row r="61" spans="1:20">
      <c r="A61" s="21"/>
      <c r="B61" s="21"/>
      <c r="C61" s="21"/>
      <c r="D61" s="21"/>
      <c r="E61" s="21"/>
      <c r="F61" s="21"/>
      <c r="G61" s="21"/>
      <c r="H61" s="21"/>
      <c r="I61" s="21"/>
      <c r="J61" s="21"/>
      <c r="K61" s="21"/>
      <c r="L61" s="21"/>
      <c r="M61" s="21"/>
      <c r="N61" s="21"/>
      <c r="O61" s="21"/>
      <c r="P61" s="21"/>
      <c r="Q61" s="21"/>
      <c r="R61" s="21"/>
      <c r="S61" s="21"/>
      <c r="T61" s="21"/>
    </row>
    <row r="62" spans="1:20">
      <c r="A62" s="38" t="s">
        <v>61</v>
      </c>
      <c r="B62" s="50"/>
      <c r="C62" s="50"/>
      <c r="D62" s="50"/>
      <c r="E62" s="50"/>
      <c r="F62" s="50"/>
      <c r="G62" s="50"/>
      <c r="H62" s="50"/>
      <c r="I62" s="50"/>
      <c r="J62" s="50"/>
      <c r="K62" s="50"/>
      <c r="L62" s="50"/>
      <c r="M62" s="50"/>
      <c r="N62" s="50"/>
      <c r="O62" s="50"/>
      <c r="P62" s="50"/>
      <c r="Q62" s="50"/>
      <c r="R62" s="50"/>
      <c r="S62" s="50"/>
      <c r="T62" s="50"/>
    </row>
    <row r="63" spans="1:20">
      <c r="A63" s="65" t="s">
        <v>16</v>
      </c>
      <c r="B63" s="87" t="s">
        <v>35</v>
      </c>
      <c r="C63" s="78" t="s">
        <v>35</v>
      </c>
      <c r="D63" s="78" t="s">
        <v>35</v>
      </c>
      <c r="E63" s="78" t="s">
        <v>35</v>
      </c>
      <c r="F63" s="78" t="s">
        <v>35</v>
      </c>
      <c r="G63" s="165">
        <v>1650</v>
      </c>
      <c r="H63" s="66">
        <v>375</v>
      </c>
      <c r="I63" s="66">
        <v>375</v>
      </c>
      <c r="J63" s="66">
        <v>367</v>
      </c>
      <c r="K63" s="66">
        <v>356</v>
      </c>
      <c r="L63" s="165">
        <v>1473</v>
      </c>
      <c r="M63" s="66">
        <v>343</v>
      </c>
      <c r="N63" s="66">
        <v>337</v>
      </c>
      <c r="O63" s="66">
        <v>334</v>
      </c>
      <c r="P63" s="66">
        <v>331</v>
      </c>
      <c r="Q63" s="165">
        <v>1345</v>
      </c>
      <c r="R63" s="66">
        <v>338</v>
      </c>
      <c r="S63" s="66">
        <v>319</v>
      </c>
      <c r="T63" s="66">
        <v>313</v>
      </c>
    </row>
    <row r="64" spans="1:20">
      <c r="A64" s="67" t="s">
        <v>7</v>
      </c>
      <c r="B64" s="23"/>
      <c r="C64" s="3"/>
      <c r="D64" s="3"/>
      <c r="E64" s="3"/>
      <c r="F64" s="3"/>
      <c r="G64" s="23"/>
      <c r="H64" s="3"/>
      <c r="I64" s="68">
        <v>0</v>
      </c>
      <c r="J64" s="68">
        <v>-2.1333333333333315E-2</v>
      </c>
      <c r="K64" s="68">
        <v>-2.9972752043596729E-2</v>
      </c>
      <c r="L64" s="23"/>
      <c r="M64" s="68"/>
      <c r="N64" s="68">
        <v>-1.7492711370262426E-2</v>
      </c>
      <c r="O64" s="68">
        <v>-8.9020771513352859E-3</v>
      </c>
      <c r="P64" s="68">
        <v>-8.9820359281437279E-3</v>
      </c>
      <c r="Q64" s="23"/>
      <c r="R64" s="68">
        <v>2.114803625377637E-2</v>
      </c>
      <c r="S64" s="68">
        <v>-5.6213017751479244E-2</v>
      </c>
      <c r="T64" s="68">
        <v>-1.8808777429467072E-2</v>
      </c>
    </row>
    <row r="65" spans="1:20">
      <c r="A65" s="67" t="s">
        <v>8</v>
      </c>
      <c r="B65" s="23"/>
      <c r="C65" s="3"/>
      <c r="D65" s="3"/>
      <c r="E65" s="3"/>
      <c r="F65" s="3"/>
      <c r="G65" s="23"/>
      <c r="H65" s="3"/>
      <c r="I65" s="3"/>
      <c r="J65" s="3"/>
      <c r="K65" s="3"/>
      <c r="L65" s="23">
        <v>-0.1072727272727273</v>
      </c>
      <c r="M65" s="69">
        <v>-8.5333333333333372E-2</v>
      </c>
      <c r="N65" s="69">
        <v>-0.10133333333333339</v>
      </c>
      <c r="O65" s="69">
        <v>-8.9918256130790186E-2</v>
      </c>
      <c r="P65" s="69">
        <v>-7.02247191011236E-2</v>
      </c>
      <c r="Q65" s="23">
        <v>-8.6897488119484056E-2</v>
      </c>
      <c r="R65" s="69">
        <v>-1.4577259475218707E-2</v>
      </c>
      <c r="S65" s="69">
        <v>-5.3412462908011826E-2</v>
      </c>
      <c r="T65" s="69">
        <v>-6.2874251497005984E-2</v>
      </c>
    </row>
    <row r="66" spans="1:20">
      <c r="A66" s="65" t="s">
        <v>243</v>
      </c>
      <c r="B66" s="87" t="s">
        <v>35</v>
      </c>
      <c r="C66" s="78" t="s">
        <v>35</v>
      </c>
      <c r="D66" s="78" t="s">
        <v>35</v>
      </c>
      <c r="E66" s="78" t="s">
        <v>35</v>
      </c>
      <c r="F66" s="78" t="s">
        <v>35</v>
      </c>
      <c r="G66" s="165">
        <v>285</v>
      </c>
      <c r="H66" s="66">
        <v>79</v>
      </c>
      <c r="I66" s="66">
        <v>79</v>
      </c>
      <c r="J66" s="66">
        <v>81</v>
      </c>
      <c r="K66" s="66">
        <v>84</v>
      </c>
      <c r="L66" s="165">
        <v>323</v>
      </c>
      <c r="M66" s="66">
        <v>78</v>
      </c>
      <c r="N66" s="66">
        <v>81</v>
      </c>
      <c r="O66" s="66">
        <v>93</v>
      </c>
      <c r="P66" s="66">
        <v>82</v>
      </c>
      <c r="Q66" s="165">
        <v>334</v>
      </c>
      <c r="R66" s="66">
        <v>76</v>
      </c>
      <c r="S66" s="66">
        <v>78</v>
      </c>
      <c r="T66" s="66">
        <v>76</v>
      </c>
    </row>
    <row r="67" spans="1:20">
      <c r="A67" s="77" t="s">
        <v>7</v>
      </c>
      <c r="B67" s="23"/>
      <c r="C67" s="3"/>
      <c r="D67" s="3"/>
      <c r="E67" s="3"/>
      <c r="F67" s="3"/>
      <c r="G67" s="165"/>
      <c r="H67" s="3"/>
      <c r="I67" s="68">
        <v>0</v>
      </c>
      <c r="J67" s="68">
        <v>2.5316455696202445E-2</v>
      </c>
      <c r="K67" s="68">
        <v>3.7037037037036979E-2</v>
      </c>
      <c r="L67" s="23"/>
      <c r="M67" s="68"/>
      <c r="N67" s="68">
        <v>3.8461538461538547E-2</v>
      </c>
      <c r="O67" s="68">
        <v>0.14814814814814814</v>
      </c>
      <c r="P67" s="68">
        <v>-0.11827956989247312</v>
      </c>
      <c r="Q67" s="23"/>
      <c r="R67" s="68">
        <v>-7.3170731707317027E-2</v>
      </c>
      <c r="S67" s="68">
        <v>2.6315789473684292E-2</v>
      </c>
      <c r="T67" s="68">
        <v>-2.5641025641025661E-2</v>
      </c>
    </row>
    <row r="68" spans="1:20">
      <c r="A68" s="77" t="s">
        <v>8</v>
      </c>
      <c r="B68" s="23"/>
      <c r="C68" s="3"/>
      <c r="D68" s="3"/>
      <c r="E68" s="3"/>
      <c r="F68" s="3"/>
      <c r="G68" s="165"/>
      <c r="H68" s="3"/>
      <c r="I68" s="3"/>
      <c r="J68" s="3"/>
      <c r="K68" s="3"/>
      <c r="L68" s="23">
        <v>0.1333333333333333</v>
      </c>
      <c r="M68" s="69">
        <v>-1.2658227848101222E-2</v>
      </c>
      <c r="N68" s="69">
        <v>2.5316455696202445E-2</v>
      </c>
      <c r="O68" s="69">
        <v>0.14814814814814814</v>
      </c>
      <c r="P68" s="69">
        <v>-2.3809523809523836E-2</v>
      </c>
      <c r="Q68" s="23">
        <v>3.4055727554179516E-2</v>
      </c>
      <c r="R68" s="69">
        <v>-2.5641025641025661E-2</v>
      </c>
      <c r="S68" s="69">
        <v>-3.703703703703709E-2</v>
      </c>
      <c r="T68" s="69">
        <v>-0.18279569892473113</v>
      </c>
    </row>
    <row r="69" spans="1:20">
      <c r="A69" s="65" t="s">
        <v>77</v>
      </c>
      <c r="B69" s="87" t="s">
        <v>35</v>
      </c>
      <c r="C69" s="78" t="s">
        <v>35</v>
      </c>
      <c r="D69" s="78" t="s">
        <v>35</v>
      </c>
      <c r="E69" s="78" t="s">
        <v>35</v>
      </c>
      <c r="F69" s="78" t="s">
        <v>35</v>
      </c>
      <c r="G69" s="165">
        <v>245</v>
      </c>
      <c r="H69" s="66">
        <v>58</v>
      </c>
      <c r="I69" s="66">
        <v>60</v>
      </c>
      <c r="J69" s="66">
        <v>56</v>
      </c>
      <c r="K69" s="66">
        <v>59</v>
      </c>
      <c r="L69" s="165">
        <v>233</v>
      </c>
      <c r="M69" s="66">
        <v>55</v>
      </c>
      <c r="N69" s="66">
        <v>51</v>
      </c>
      <c r="O69" s="66">
        <v>50</v>
      </c>
      <c r="P69" s="66">
        <v>53</v>
      </c>
      <c r="Q69" s="165">
        <v>209</v>
      </c>
      <c r="R69" s="66">
        <v>51</v>
      </c>
      <c r="S69" s="66">
        <v>47</v>
      </c>
      <c r="T69" s="66">
        <v>48</v>
      </c>
    </row>
    <row r="70" spans="1:20">
      <c r="A70" s="67" t="s">
        <v>7</v>
      </c>
      <c r="B70" s="23"/>
      <c r="C70" s="3"/>
      <c r="D70" s="3"/>
      <c r="E70" s="3"/>
      <c r="F70" s="3"/>
      <c r="G70" s="165"/>
      <c r="H70" s="3"/>
      <c r="I70" s="68">
        <v>3.4482758620689724E-2</v>
      </c>
      <c r="J70" s="68">
        <v>-6.6666666666666652E-2</v>
      </c>
      <c r="K70" s="68">
        <v>5.3571428571428603E-2</v>
      </c>
      <c r="L70" s="23"/>
      <c r="M70" s="68"/>
      <c r="N70" s="68">
        <v>-7.2727272727272751E-2</v>
      </c>
      <c r="O70" s="68">
        <v>-1.9607843137254943E-2</v>
      </c>
      <c r="P70" s="68">
        <v>6.0000000000000053E-2</v>
      </c>
      <c r="Q70" s="23"/>
      <c r="R70" s="68">
        <v>-3.7735849056603765E-2</v>
      </c>
      <c r="S70" s="68">
        <v>-7.8431372549019662E-2</v>
      </c>
      <c r="T70" s="68">
        <v>2.1276595744680771E-2</v>
      </c>
    </row>
    <row r="71" spans="1:20">
      <c r="A71" s="67" t="s">
        <v>8</v>
      </c>
      <c r="B71" s="23"/>
      <c r="C71" s="3"/>
      <c r="D71" s="3"/>
      <c r="E71" s="3"/>
      <c r="F71" s="3"/>
      <c r="G71" s="165"/>
      <c r="H71" s="3"/>
      <c r="I71" s="3"/>
      <c r="J71" s="3"/>
      <c r="K71" s="3"/>
      <c r="L71" s="23">
        <v>-4.8979591836734726E-2</v>
      </c>
      <c r="M71" s="69">
        <v>-5.1724137931034475E-2</v>
      </c>
      <c r="N71" s="69">
        <v>-0.15000000000000002</v>
      </c>
      <c r="O71" s="69">
        <v>-0.1071428571428571</v>
      </c>
      <c r="P71" s="69">
        <v>-0.10169491525423724</v>
      </c>
      <c r="Q71" s="23">
        <v>-0.10300429184549353</v>
      </c>
      <c r="R71" s="69">
        <v>-7.2727272727272751E-2</v>
      </c>
      <c r="S71" s="69">
        <v>-7.8431372549019662E-2</v>
      </c>
      <c r="T71" s="69">
        <v>-4.0000000000000036E-2</v>
      </c>
    </row>
    <row r="72" spans="1:20">
      <c r="A72" s="65" t="s">
        <v>68</v>
      </c>
      <c r="B72" s="87" t="s">
        <v>35</v>
      </c>
      <c r="C72" s="78" t="s">
        <v>35</v>
      </c>
      <c r="D72" s="78" t="s">
        <v>35</v>
      </c>
      <c r="E72" s="78" t="s">
        <v>35</v>
      </c>
      <c r="F72" s="78" t="s">
        <v>35</v>
      </c>
      <c r="G72" s="165">
        <v>957</v>
      </c>
      <c r="H72" s="66">
        <v>237</v>
      </c>
      <c r="I72" s="66">
        <v>246</v>
      </c>
      <c r="J72" s="66">
        <v>229</v>
      </c>
      <c r="K72" s="66">
        <v>244</v>
      </c>
      <c r="L72" s="165">
        <v>956</v>
      </c>
      <c r="M72" s="66">
        <v>226</v>
      </c>
      <c r="N72" s="66">
        <v>222</v>
      </c>
      <c r="O72" s="66">
        <v>219</v>
      </c>
      <c r="P72" s="66">
        <v>228</v>
      </c>
      <c r="Q72" s="165">
        <v>895</v>
      </c>
      <c r="R72" s="66">
        <v>222</v>
      </c>
      <c r="S72" s="66">
        <v>212</v>
      </c>
      <c r="T72" s="66">
        <v>204</v>
      </c>
    </row>
    <row r="73" spans="1:20">
      <c r="A73" s="67" t="s">
        <v>7</v>
      </c>
      <c r="B73" s="23"/>
      <c r="C73" s="3"/>
      <c r="D73" s="3"/>
      <c r="E73" s="3"/>
      <c r="F73" s="3"/>
      <c r="G73" s="266"/>
      <c r="H73" s="3"/>
      <c r="I73" s="68">
        <v>3.7974683544303778E-2</v>
      </c>
      <c r="J73" s="68">
        <v>-6.9105691056910556E-2</v>
      </c>
      <c r="K73" s="68">
        <v>6.5502183406113579E-2</v>
      </c>
      <c r="L73" s="23"/>
      <c r="M73" s="68"/>
      <c r="N73" s="68">
        <v>-1.7699115044247815E-2</v>
      </c>
      <c r="O73" s="68">
        <v>-1.3513513513513487E-2</v>
      </c>
      <c r="P73" s="68">
        <v>4.1095890410958846E-2</v>
      </c>
      <c r="Q73" s="23"/>
      <c r="R73" s="68">
        <v>-2.6315789473684181E-2</v>
      </c>
      <c r="S73" s="68">
        <v>-4.5045045045045029E-2</v>
      </c>
      <c r="T73" s="68">
        <v>-3.7735849056603765E-2</v>
      </c>
    </row>
    <row r="74" spans="1:20">
      <c r="A74" s="67" t="s">
        <v>8</v>
      </c>
      <c r="B74" s="23"/>
      <c r="C74" s="3"/>
      <c r="D74" s="3"/>
      <c r="E74" s="3"/>
      <c r="F74" s="3"/>
      <c r="G74" s="165"/>
      <c r="H74" s="3"/>
      <c r="I74" s="3"/>
      <c r="J74" s="3"/>
      <c r="K74" s="3"/>
      <c r="L74" s="23">
        <v>-1.0449320794148065E-3</v>
      </c>
      <c r="M74" s="69">
        <v>-4.641350210970463E-2</v>
      </c>
      <c r="N74" s="69">
        <v>-9.7560975609756073E-2</v>
      </c>
      <c r="O74" s="69">
        <v>-4.3668122270742349E-2</v>
      </c>
      <c r="P74" s="69">
        <v>-6.557377049180324E-2</v>
      </c>
      <c r="Q74" s="23">
        <v>-6.3807531380753124E-2</v>
      </c>
      <c r="R74" s="69">
        <v>-1.7699115044247815E-2</v>
      </c>
      <c r="S74" s="69">
        <v>-4.5045045045045029E-2</v>
      </c>
      <c r="T74" s="69">
        <v>-6.8493150684931559E-2</v>
      </c>
    </row>
    <row r="75" spans="1:20">
      <c r="A75" s="65" t="s">
        <v>223</v>
      </c>
      <c r="B75" s="87" t="s">
        <v>35</v>
      </c>
      <c r="C75" s="78" t="s">
        <v>35</v>
      </c>
      <c r="D75" s="78" t="s">
        <v>35</v>
      </c>
      <c r="E75" s="78" t="s">
        <v>35</v>
      </c>
      <c r="F75" s="78" t="s">
        <v>35</v>
      </c>
      <c r="G75" s="209">
        <v>0</v>
      </c>
      <c r="H75" s="66">
        <v>2</v>
      </c>
      <c r="I75" s="66">
        <v>7</v>
      </c>
      <c r="J75" s="66">
        <v>0</v>
      </c>
      <c r="K75" s="66">
        <v>8</v>
      </c>
      <c r="L75" s="165">
        <v>17</v>
      </c>
      <c r="M75" s="66">
        <v>43</v>
      </c>
      <c r="N75" s="173">
        <v>-9</v>
      </c>
      <c r="O75" s="173">
        <v>1</v>
      </c>
      <c r="P75" s="66">
        <v>7</v>
      </c>
      <c r="Q75" s="165">
        <v>42</v>
      </c>
      <c r="R75" s="66">
        <v>0</v>
      </c>
      <c r="S75" s="173">
        <v>-12</v>
      </c>
      <c r="T75" s="173">
        <v>1</v>
      </c>
    </row>
    <row r="76" spans="1:20">
      <c r="A76" s="67" t="s">
        <v>7</v>
      </c>
      <c r="B76" s="23"/>
      <c r="C76" s="3"/>
      <c r="D76" s="3"/>
      <c r="E76" s="3"/>
      <c r="F76" s="3"/>
      <c r="G76" s="165"/>
      <c r="H76" s="3"/>
      <c r="I76" s="68">
        <v>2.5</v>
      </c>
      <c r="J76" s="80" t="s">
        <v>34</v>
      </c>
      <c r="K76" s="80" t="s">
        <v>34</v>
      </c>
      <c r="L76" s="165"/>
      <c r="M76" s="68"/>
      <c r="N76" s="3"/>
      <c r="O76" s="80" t="s">
        <v>34</v>
      </c>
      <c r="P76" s="68">
        <v>6</v>
      </c>
      <c r="Q76" s="165"/>
      <c r="R76" s="80" t="s">
        <v>34</v>
      </c>
      <c r="S76" s="80" t="s">
        <v>34</v>
      </c>
      <c r="T76" s="80" t="s">
        <v>34</v>
      </c>
    </row>
    <row r="77" spans="1:20">
      <c r="A77" s="67" t="s">
        <v>8</v>
      </c>
      <c r="B77" s="23"/>
      <c r="C77" s="3"/>
      <c r="D77" s="3"/>
      <c r="E77" s="3"/>
      <c r="F77" s="3"/>
      <c r="G77" s="165"/>
      <c r="H77" s="3"/>
      <c r="I77" s="3"/>
      <c r="J77" s="3"/>
      <c r="K77" s="3"/>
      <c r="L77" s="87" t="s">
        <v>34</v>
      </c>
      <c r="M77" s="69"/>
      <c r="N77" s="3"/>
      <c r="O77" s="80" t="s">
        <v>34</v>
      </c>
      <c r="P77" s="69">
        <v>-0.125</v>
      </c>
      <c r="Q77" s="23">
        <v>1.4705882352941178</v>
      </c>
      <c r="R77" s="80" t="s">
        <v>34</v>
      </c>
      <c r="S77" s="69">
        <v>0.33333333333333326</v>
      </c>
      <c r="T77" s="69">
        <v>0</v>
      </c>
    </row>
    <row r="78" spans="1:20">
      <c r="A78" s="65" t="s">
        <v>221</v>
      </c>
      <c r="B78" s="87" t="s">
        <v>35</v>
      </c>
      <c r="C78" s="78" t="s">
        <v>35</v>
      </c>
      <c r="D78" s="78" t="s">
        <v>35</v>
      </c>
      <c r="E78" s="78" t="s">
        <v>35</v>
      </c>
      <c r="F78" s="78" t="s">
        <v>35</v>
      </c>
      <c r="G78" s="165">
        <v>163</v>
      </c>
      <c r="H78" s="173">
        <v>-1</v>
      </c>
      <c r="I78" s="173">
        <v>-17</v>
      </c>
      <c r="J78" s="66">
        <v>1</v>
      </c>
      <c r="K78" s="173">
        <v>-39</v>
      </c>
      <c r="L78" s="165">
        <v>-56</v>
      </c>
      <c r="M78" s="173">
        <v>-59</v>
      </c>
      <c r="N78" s="173">
        <v>-8</v>
      </c>
      <c r="O78" s="173">
        <v>-29</v>
      </c>
      <c r="P78" s="173">
        <v>-39</v>
      </c>
      <c r="Q78" s="165">
        <v>-135</v>
      </c>
      <c r="R78" s="173">
        <v>-11</v>
      </c>
      <c r="S78" s="173">
        <v>-6</v>
      </c>
      <c r="T78" s="173">
        <v>-16</v>
      </c>
    </row>
    <row r="79" spans="1:20">
      <c r="A79" s="67" t="s">
        <v>7</v>
      </c>
      <c r="B79" s="23"/>
      <c r="C79" s="3"/>
      <c r="D79" s="3"/>
      <c r="E79" s="3"/>
      <c r="F79" s="3"/>
      <c r="G79" s="165"/>
      <c r="H79" s="3"/>
      <c r="I79" s="68">
        <v>16</v>
      </c>
      <c r="J79" s="80" t="s">
        <v>34</v>
      </c>
      <c r="K79" s="80" t="s">
        <v>34</v>
      </c>
      <c r="L79" s="165"/>
      <c r="M79" s="3"/>
      <c r="N79" s="68">
        <v>-0.86440677966101698</v>
      </c>
      <c r="O79" s="68">
        <v>2.625</v>
      </c>
      <c r="P79" s="68">
        <v>0.34482758620689657</v>
      </c>
      <c r="Q79" s="165"/>
      <c r="R79" s="68">
        <v>-0.71794871794871795</v>
      </c>
      <c r="S79" s="68">
        <v>-0.45454545454545459</v>
      </c>
      <c r="T79" s="68">
        <v>1.6666666666666665</v>
      </c>
    </row>
    <row r="80" spans="1:20">
      <c r="A80" s="67" t="s">
        <v>8</v>
      </c>
      <c r="B80" s="23"/>
      <c r="C80" s="3"/>
      <c r="D80" s="3"/>
      <c r="E80" s="3"/>
      <c r="F80" s="3"/>
      <c r="G80" s="165"/>
      <c r="H80" s="3"/>
      <c r="I80" s="3"/>
      <c r="J80" s="3"/>
      <c r="K80" s="173"/>
      <c r="L80" s="87" t="s">
        <v>34</v>
      </c>
      <c r="M80" s="3"/>
      <c r="N80" s="69">
        <v>-0.52941176470588236</v>
      </c>
      <c r="O80" s="80" t="s">
        <v>34</v>
      </c>
      <c r="P80" s="69">
        <v>0</v>
      </c>
      <c r="Q80" s="23">
        <v>1.4107142857142856</v>
      </c>
      <c r="R80" s="69">
        <v>-0.81355932203389836</v>
      </c>
      <c r="S80" s="69">
        <v>-0.25</v>
      </c>
      <c r="T80" s="69">
        <v>-0.44827586206896552</v>
      </c>
    </row>
    <row r="81" spans="1:20">
      <c r="A81" s="65" t="s">
        <v>75</v>
      </c>
      <c r="B81" s="87" t="s">
        <v>35</v>
      </c>
      <c r="C81" s="78" t="s">
        <v>35</v>
      </c>
      <c r="D81" s="78" t="s">
        <v>35</v>
      </c>
      <c r="E81" s="78" t="s">
        <v>35</v>
      </c>
      <c r="F81" s="78" t="s">
        <v>35</v>
      </c>
      <c r="G81" s="165">
        <v>71</v>
      </c>
      <c r="H81" s="173">
        <v>-3</v>
      </c>
      <c r="I81" s="173">
        <v>-7</v>
      </c>
      <c r="J81" s="173">
        <v>3</v>
      </c>
      <c r="K81" s="173">
        <v>-4</v>
      </c>
      <c r="L81" s="165">
        <v>-11</v>
      </c>
      <c r="M81" s="173">
        <v>5</v>
      </c>
      <c r="N81" s="173">
        <v>2</v>
      </c>
      <c r="O81" s="173">
        <v>4</v>
      </c>
      <c r="P81" s="173">
        <v>1</v>
      </c>
      <c r="Q81" s="165">
        <v>12</v>
      </c>
      <c r="R81" s="173">
        <v>-5</v>
      </c>
      <c r="S81" s="173">
        <v>4</v>
      </c>
      <c r="T81" s="173">
        <v>1</v>
      </c>
    </row>
    <row r="82" spans="1:20">
      <c r="A82" s="67" t="s">
        <v>7</v>
      </c>
      <c r="B82" s="23"/>
      <c r="C82" s="3"/>
      <c r="D82" s="3"/>
      <c r="E82" s="3"/>
      <c r="F82" s="3"/>
      <c r="G82" s="165"/>
      <c r="H82" s="3"/>
      <c r="I82" s="68">
        <v>1.3333333333333335</v>
      </c>
      <c r="J82" s="80" t="s">
        <v>34</v>
      </c>
      <c r="K82" s="80" t="s">
        <v>34</v>
      </c>
      <c r="L82" s="165"/>
      <c r="M82" s="3"/>
      <c r="N82" s="3"/>
      <c r="O82" s="68">
        <v>1</v>
      </c>
      <c r="P82" s="68">
        <v>-0.75</v>
      </c>
      <c r="Q82" s="165"/>
      <c r="R82" s="80" t="s">
        <v>34</v>
      </c>
      <c r="S82" s="80" t="s">
        <v>34</v>
      </c>
      <c r="T82" s="68">
        <v>-0.75</v>
      </c>
    </row>
    <row r="83" spans="1:20">
      <c r="A83" s="67" t="s">
        <v>8</v>
      </c>
      <c r="B83" s="23"/>
      <c r="C83" s="3"/>
      <c r="D83" s="3"/>
      <c r="E83" s="3"/>
      <c r="F83" s="3"/>
      <c r="G83" s="165"/>
      <c r="H83" s="3"/>
      <c r="I83" s="3"/>
      <c r="J83" s="3"/>
      <c r="K83" s="173"/>
      <c r="L83" s="87" t="s">
        <v>34</v>
      </c>
      <c r="M83" s="3"/>
      <c r="N83" s="3"/>
      <c r="O83" s="69">
        <v>0.33333333333333326</v>
      </c>
      <c r="P83" s="80" t="s">
        <v>34</v>
      </c>
      <c r="Q83" s="87" t="s">
        <v>34</v>
      </c>
      <c r="R83" s="80" t="s">
        <v>34</v>
      </c>
      <c r="S83" s="69">
        <v>1</v>
      </c>
      <c r="T83" s="69">
        <v>-0.75</v>
      </c>
    </row>
    <row r="84" spans="1:20">
      <c r="A84" s="65" t="s">
        <v>322</v>
      </c>
      <c r="B84" s="87" t="s">
        <v>35</v>
      </c>
      <c r="C84" s="78" t="s">
        <v>35</v>
      </c>
      <c r="D84" s="78" t="s">
        <v>35</v>
      </c>
      <c r="E84" s="78" t="s">
        <v>35</v>
      </c>
      <c r="F84" s="78" t="s">
        <v>35</v>
      </c>
      <c r="G84" s="165">
        <v>-244</v>
      </c>
      <c r="H84" s="173">
        <v>1</v>
      </c>
      <c r="I84" s="173">
        <v>-10</v>
      </c>
      <c r="J84" s="173">
        <v>-2</v>
      </c>
      <c r="K84" s="173">
        <v>-37</v>
      </c>
      <c r="L84" s="165">
        <v>-48</v>
      </c>
      <c r="M84" s="173">
        <v>-64</v>
      </c>
      <c r="N84" s="173">
        <v>-11</v>
      </c>
      <c r="O84" s="173">
        <v>-34</v>
      </c>
      <c r="P84" s="173">
        <v>-40</v>
      </c>
      <c r="Q84" s="165">
        <v>-149</v>
      </c>
      <c r="R84" s="173">
        <v>-6</v>
      </c>
      <c r="S84" s="173">
        <v>-11</v>
      </c>
      <c r="T84" s="173">
        <v>-18</v>
      </c>
    </row>
    <row r="85" spans="1:20">
      <c r="A85" s="67" t="s">
        <v>7</v>
      </c>
      <c r="B85" s="23"/>
      <c r="C85" s="3"/>
      <c r="D85" s="3"/>
      <c r="E85" s="3"/>
      <c r="F85" s="3"/>
      <c r="G85" s="165"/>
      <c r="H85" s="3"/>
      <c r="I85" s="80" t="s">
        <v>34</v>
      </c>
      <c r="J85" s="68">
        <v>-0.8</v>
      </c>
      <c r="K85" s="68">
        <v>17.5</v>
      </c>
      <c r="L85" s="23"/>
      <c r="M85" s="3"/>
      <c r="N85" s="68">
        <v>-0.828125</v>
      </c>
      <c r="O85" s="68">
        <v>2.0909090909090908</v>
      </c>
      <c r="P85" s="68">
        <v>0.17647058823529416</v>
      </c>
      <c r="Q85" s="23"/>
      <c r="R85" s="68">
        <v>-0.85</v>
      </c>
      <c r="S85" s="68">
        <v>0.83333333333333326</v>
      </c>
      <c r="T85" s="68">
        <v>0.63636363636363646</v>
      </c>
    </row>
    <row r="86" spans="1:20">
      <c r="A86" s="67" t="s">
        <v>8</v>
      </c>
      <c r="B86" s="23"/>
      <c r="C86" s="3"/>
      <c r="D86" s="3"/>
      <c r="E86" s="3"/>
      <c r="F86" s="3"/>
      <c r="G86" s="165"/>
      <c r="H86" s="3"/>
      <c r="I86" s="3"/>
      <c r="J86" s="3"/>
      <c r="K86" s="3"/>
      <c r="L86" s="23">
        <v>-0.80327868852459017</v>
      </c>
      <c r="M86" s="3"/>
      <c r="N86" s="69">
        <v>0.10000000000000009</v>
      </c>
      <c r="O86" s="69">
        <v>16</v>
      </c>
      <c r="P86" s="69">
        <v>8.1081081081081141E-2</v>
      </c>
      <c r="Q86" s="23">
        <v>2.1041666666666665</v>
      </c>
      <c r="R86" s="69">
        <v>-0.90625</v>
      </c>
      <c r="S86" s="69">
        <v>0</v>
      </c>
      <c r="T86" s="69">
        <v>-0.47058823529411764</v>
      </c>
    </row>
    <row r="87" spans="1:20" ht="24">
      <c r="A87" s="84" t="s">
        <v>321</v>
      </c>
      <c r="B87" s="87" t="s">
        <v>35</v>
      </c>
      <c r="C87" s="78" t="s">
        <v>35</v>
      </c>
      <c r="D87" s="78" t="s">
        <v>35</v>
      </c>
      <c r="E87" s="78" t="s">
        <v>35</v>
      </c>
      <c r="F87" s="78" t="s">
        <v>35</v>
      </c>
      <c r="G87" s="165">
        <v>-244</v>
      </c>
      <c r="H87" s="173">
        <v>3</v>
      </c>
      <c r="I87" s="173">
        <v>-3</v>
      </c>
      <c r="J87" s="173">
        <v>-2</v>
      </c>
      <c r="K87" s="173">
        <v>-29</v>
      </c>
      <c r="L87" s="165">
        <v>-31</v>
      </c>
      <c r="M87" s="173">
        <v>-21</v>
      </c>
      <c r="N87" s="173">
        <v>-20</v>
      </c>
      <c r="O87" s="173">
        <v>-33</v>
      </c>
      <c r="P87" s="173">
        <v>-33</v>
      </c>
      <c r="Q87" s="165">
        <v>-107</v>
      </c>
      <c r="R87" s="173">
        <v>-6</v>
      </c>
      <c r="S87" s="173">
        <v>-23</v>
      </c>
      <c r="T87" s="173">
        <v>-17</v>
      </c>
    </row>
    <row r="88" spans="1:20">
      <c r="A88" s="67" t="s">
        <v>7</v>
      </c>
      <c r="B88" s="23"/>
      <c r="C88" s="3"/>
      <c r="D88" s="3"/>
      <c r="E88" s="3"/>
      <c r="F88" s="3"/>
      <c r="G88" s="165"/>
      <c r="H88" s="68"/>
      <c r="I88" s="80" t="s">
        <v>34</v>
      </c>
      <c r="J88" s="68">
        <v>-0.33333333333333337</v>
      </c>
      <c r="K88" s="68">
        <v>13.5</v>
      </c>
      <c r="L88" s="23"/>
      <c r="M88" s="68">
        <v>-0.27586206896551724</v>
      </c>
      <c r="N88" s="68">
        <v>-4.7619047619047672E-2</v>
      </c>
      <c r="O88" s="68">
        <v>0.64999999999999991</v>
      </c>
      <c r="P88" s="68">
        <v>0</v>
      </c>
      <c r="Q88" s="23"/>
      <c r="R88" s="68">
        <v>-0.81818181818181812</v>
      </c>
      <c r="S88" s="68">
        <v>2.8333333333333335</v>
      </c>
      <c r="T88" s="68">
        <v>-0.26086956521739135</v>
      </c>
    </row>
    <row r="89" spans="1:20">
      <c r="A89" s="67" t="s">
        <v>8</v>
      </c>
      <c r="B89" s="23"/>
      <c r="C89" s="3"/>
      <c r="D89" s="3"/>
      <c r="E89" s="3"/>
      <c r="F89" s="3"/>
      <c r="G89" s="165"/>
      <c r="H89" s="69"/>
      <c r="I89" s="69"/>
      <c r="J89" s="69"/>
      <c r="K89" s="69"/>
      <c r="L89" s="23">
        <v>-0.87295081967213117</v>
      </c>
      <c r="M89" s="80" t="s">
        <v>34</v>
      </c>
      <c r="N89" s="69">
        <v>5.666666666666667</v>
      </c>
      <c r="O89" s="69">
        <v>15.5</v>
      </c>
      <c r="P89" s="69">
        <v>0.13793103448275867</v>
      </c>
      <c r="Q89" s="23">
        <v>2.4516129032258065</v>
      </c>
      <c r="R89" s="69">
        <v>-0.7142857142857143</v>
      </c>
      <c r="S89" s="69">
        <v>0.14999999999999991</v>
      </c>
      <c r="T89" s="69">
        <v>-0.48484848484848486</v>
      </c>
    </row>
    <row r="90" spans="1:20">
      <c r="A90" s="65" t="s">
        <v>9</v>
      </c>
      <c r="B90" s="87" t="s">
        <v>35</v>
      </c>
      <c r="C90" s="78" t="s">
        <v>35</v>
      </c>
      <c r="D90" s="78" t="s">
        <v>35</v>
      </c>
      <c r="E90" s="78" t="s">
        <v>35</v>
      </c>
      <c r="F90" s="78" t="s">
        <v>35</v>
      </c>
      <c r="G90" s="165">
        <v>448</v>
      </c>
      <c r="H90" s="173">
        <v>78</v>
      </c>
      <c r="I90" s="173">
        <v>62</v>
      </c>
      <c r="J90" s="173">
        <v>82</v>
      </c>
      <c r="K90" s="66">
        <v>45</v>
      </c>
      <c r="L90" s="165">
        <v>267</v>
      </c>
      <c r="M90" s="173">
        <v>19</v>
      </c>
      <c r="N90" s="173">
        <v>73</v>
      </c>
      <c r="O90" s="173">
        <v>64</v>
      </c>
      <c r="P90" s="66">
        <v>43</v>
      </c>
      <c r="Q90" s="165">
        <v>199</v>
      </c>
      <c r="R90" s="173">
        <v>65</v>
      </c>
      <c r="S90" s="173">
        <v>72</v>
      </c>
      <c r="T90" s="173">
        <v>60</v>
      </c>
    </row>
    <row r="91" spans="1:20">
      <c r="A91" s="67" t="s">
        <v>7</v>
      </c>
      <c r="B91" s="23"/>
      <c r="C91" s="3"/>
      <c r="D91" s="3"/>
      <c r="E91" s="3"/>
      <c r="F91" s="3"/>
      <c r="G91" s="165"/>
      <c r="H91" s="3"/>
      <c r="I91" s="68">
        <v>-0.20512820512820518</v>
      </c>
      <c r="J91" s="68">
        <v>0.32258064516129026</v>
      </c>
      <c r="K91" s="68">
        <v>-0.45121951219512191</v>
      </c>
      <c r="L91" s="23"/>
      <c r="M91" s="68"/>
      <c r="N91" s="68">
        <v>2.8421052631578947</v>
      </c>
      <c r="O91" s="68">
        <v>-0.12328767123287676</v>
      </c>
      <c r="P91" s="68">
        <v>-0.328125</v>
      </c>
      <c r="Q91" s="23"/>
      <c r="R91" s="68">
        <v>0.51162790697674421</v>
      </c>
      <c r="S91" s="68">
        <v>0.10769230769230775</v>
      </c>
      <c r="T91" s="68">
        <v>-0.16666666666666663</v>
      </c>
    </row>
    <row r="92" spans="1:20">
      <c r="A92" s="67" t="s">
        <v>8</v>
      </c>
      <c r="B92" s="23"/>
      <c r="C92" s="3"/>
      <c r="D92" s="3"/>
      <c r="E92" s="3"/>
      <c r="F92" s="3"/>
      <c r="G92" s="165"/>
      <c r="H92" s="3"/>
      <c r="I92" s="3"/>
      <c r="J92" s="3"/>
      <c r="K92" s="3"/>
      <c r="L92" s="23">
        <v>-0.4040178571428571</v>
      </c>
      <c r="M92" s="69">
        <v>-0.75641025641025639</v>
      </c>
      <c r="N92" s="69">
        <v>0.17741935483870974</v>
      </c>
      <c r="O92" s="69">
        <v>-0.21951219512195119</v>
      </c>
      <c r="P92" s="69">
        <v>-4.4444444444444398E-2</v>
      </c>
      <c r="Q92" s="23">
        <v>-0.25468164794007486</v>
      </c>
      <c r="R92" s="69">
        <v>2.4210526315789473</v>
      </c>
      <c r="S92" s="69">
        <v>-1.3698630136986356E-2</v>
      </c>
      <c r="T92" s="69">
        <v>-6.25E-2</v>
      </c>
    </row>
    <row r="93" spans="1:20" ht="24">
      <c r="A93" s="84" t="s">
        <v>247</v>
      </c>
      <c r="B93" s="87" t="s">
        <v>35</v>
      </c>
      <c r="C93" s="78" t="s">
        <v>35</v>
      </c>
      <c r="D93" s="78" t="s">
        <v>35</v>
      </c>
      <c r="E93" s="78" t="s">
        <v>35</v>
      </c>
      <c r="F93" s="78" t="s">
        <v>35</v>
      </c>
      <c r="G93" s="165">
        <v>448</v>
      </c>
      <c r="H93" s="173">
        <v>80</v>
      </c>
      <c r="I93" s="173">
        <v>69</v>
      </c>
      <c r="J93" s="173">
        <v>82</v>
      </c>
      <c r="K93" s="66">
        <v>53</v>
      </c>
      <c r="L93" s="165">
        <v>284</v>
      </c>
      <c r="M93" s="173">
        <v>62</v>
      </c>
      <c r="N93" s="173">
        <v>64</v>
      </c>
      <c r="O93" s="173">
        <v>65</v>
      </c>
      <c r="P93" s="66">
        <v>50</v>
      </c>
      <c r="Q93" s="165">
        <v>241</v>
      </c>
      <c r="R93" s="173">
        <v>65</v>
      </c>
      <c r="S93" s="173">
        <v>60</v>
      </c>
      <c r="T93" s="173">
        <v>61</v>
      </c>
    </row>
    <row r="94" spans="1:20">
      <c r="A94" s="67" t="s">
        <v>7</v>
      </c>
      <c r="B94" s="23"/>
      <c r="C94" s="3"/>
      <c r="D94" s="3"/>
      <c r="E94" s="3"/>
      <c r="F94" s="3"/>
      <c r="G94" s="165"/>
      <c r="H94" s="68"/>
      <c r="I94" s="68">
        <v>-0.13749999999999996</v>
      </c>
      <c r="J94" s="68">
        <v>0.18840579710144922</v>
      </c>
      <c r="K94" s="68">
        <v>-0.35365853658536583</v>
      </c>
      <c r="L94" s="23"/>
      <c r="M94" s="68">
        <v>0.16981132075471694</v>
      </c>
      <c r="N94" s="68">
        <v>3.2258064516129004E-2</v>
      </c>
      <c r="O94" s="68">
        <v>1.5625E-2</v>
      </c>
      <c r="P94" s="68">
        <v>-0.23076923076923073</v>
      </c>
      <c r="Q94" s="23"/>
      <c r="R94" s="68">
        <v>0.30000000000000004</v>
      </c>
      <c r="S94" s="68">
        <v>-7.6923076923076872E-2</v>
      </c>
      <c r="T94" s="68">
        <v>1.6666666666666607E-2</v>
      </c>
    </row>
    <row r="95" spans="1:20">
      <c r="A95" s="67" t="s">
        <v>8</v>
      </c>
      <c r="B95" s="23"/>
      <c r="C95" s="3"/>
      <c r="D95" s="3"/>
      <c r="E95" s="3"/>
      <c r="F95" s="3"/>
      <c r="G95" s="165"/>
      <c r="H95" s="69"/>
      <c r="I95" s="69"/>
      <c r="J95" s="69"/>
      <c r="K95" s="69"/>
      <c r="L95" s="23">
        <v>-0.3660714285714286</v>
      </c>
      <c r="M95" s="69">
        <v>-0.22499999999999998</v>
      </c>
      <c r="N95" s="69">
        <v>-7.2463768115942018E-2</v>
      </c>
      <c r="O95" s="69">
        <v>-0.20731707317073167</v>
      </c>
      <c r="P95" s="69">
        <v>-5.6603773584905648E-2</v>
      </c>
      <c r="Q95" s="23">
        <v>-0.15140845070422537</v>
      </c>
      <c r="R95" s="69">
        <v>4.8387096774193505E-2</v>
      </c>
      <c r="S95" s="69">
        <v>-6.25E-2</v>
      </c>
      <c r="T95" s="69">
        <v>-6.1538461538461542E-2</v>
      </c>
    </row>
    <row r="96" spans="1:20" ht="6.75" customHeight="1">
      <c r="A96" s="42"/>
      <c r="B96" s="42"/>
      <c r="C96" s="42"/>
      <c r="D96" s="42"/>
      <c r="E96" s="42"/>
      <c r="F96" s="42"/>
      <c r="G96" s="42"/>
      <c r="H96" s="42"/>
      <c r="I96" s="42"/>
      <c r="J96" s="42"/>
      <c r="K96" s="42"/>
      <c r="L96" s="42"/>
      <c r="M96" s="42"/>
      <c r="N96" s="42"/>
      <c r="O96" s="42"/>
      <c r="P96" s="42"/>
      <c r="Q96" s="42"/>
      <c r="R96" s="42"/>
      <c r="S96" s="42"/>
      <c r="T96" s="42"/>
    </row>
  </sheetData>
  <pageMargins left="0.39370078740157483" right="0.39370078740157483" top="0.39370078740157483" bottom="0.19685039370078741" header="0.31496062992125984" footer="0.31496062992125984"/>
  <pageSetup paperSize="9" scale="70" orientation="landscape" r:id="rId1"/>
  <headerFooter>
    <oddHeader>&amp;CBezeq- the Israel Telcommunication Corp. Ltd.</oddHeader>
    <oddFooter>&amp;R&amp;P of &amp;N
yes financial metrics</oddFooter>
  </headerFooter>
  <rowBreaks count="1" manualBreakCount="1">
    <brk id="59" max="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72"/>
  <sheetViews>
    <sheetView showGridLines="0" tabSelected="1" zoomScaleNormal="100" workbookViewId="0">
      <pane xSplit="1" ySplit="7" topLeftCell="B8"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50.7109375" bestFit="1" customWidth="1"/>
    <col min="3" max="6" width="0" hidden="1" customWidth="1"/>
  </cols>
  <sheetData>
    <row r="1" spans="1:15">
      <c r="A1" s="29"/>
      <c r="B1" s="3"/>
      <c r="C1" s="3"/>
      <c r="D1" s="3"/>
      <c r="E1" s="3"/>
      <c r="F1" s="3"/>
      <c r="G1" s="3"/>
      <c r="H1" s="3"/>
      <c r="I1" s="3"/>
      <c r="J1" s="3"/>
      <c r="K1" s="3"/>
      <c r="L1" s="3"/>
      <c r="M1" s="3"/>
    </row>
    <row r="2" spans="1:15">
      <c r="A2" s="29"/>
      <c r="B2" s="3"/>
      <c r="C2" s="3"/>
      <c r="D2" s="3"/>
      <c r="E2" s="3"/>
      <c r="F2" s="3"/>
      <c r="G2" s="3"/>
      <c r="H2" s="3"/>
      <c r="I2" s="3"/>
      <c r="J2" s="3"/>
      <c r="K2" s="3"/>
      <c r="L2" s="3"/>
      <c r="M2" s="3"/>
    </row>
    <row r="3" spans="1:15">
      <c r="A3" s="30"/>
      <c r="B3" s="45" t="s">
        <v>5</v>
      </c>
      <c r="C3" s="45" t="s">
        <v>76</v>
      </c>
      <c r="D3" s="45" t="s">
        <v>0</v>
      </c>
      <c r="E3" s="45" t="s">
        <v>1</v>
      </c>
      <c r="F3" s="45" t="s">
        <v>2</v>
      </c>
      <c r="G3" s="45" t="s">
        <v>5</v>
      </c>
      <c r="H3" s="45" t="s">
        <v>76</v>
      </c>
      <c r="I3" s="45" t="s">
        <v>0</v>
      </c>
      <c r="J3" s="45" t="s">
        <v>1</v>
      </c>
      <c r="K3" s="45" t="s">
        <v>2</v>
      </c>
      <c r="L3" s="45" t="s">
        <v>5</v>
      </c>
      <c r="M3" s="45" t="s">
        <v>76</v>
      </c>
      <c r="N3" s="45" t="s">
        <v>0</v>
      </c>
      <c r="O3" s="45" t="s">
        <v>1</v>
      </c>
    </row>
    <row r="4" spans="1:15">
      <c r="A4" s="269" t="s">
        <v>318</v>
      </c>
      <c r="B4" s="45">
        <v>2017</v>
      </c>
      <c r="C4" s="45">
        <v>2018</v>
      </c>
      <c r="D4" s="45">
        <v>2018</v>
      </c>
      <c r="E4" s="45">
        <v>2018</v>
      </c>
      <c r="F4" s="45">
        <v>2018</v>
      </c>
      <c r="G4" s="45">
        <v>2018</v>
      </c>
      <c r="H4" s="45">
        <v>2019</v>
      </c>
      <c r="I4" s="45">
        <v>2019</v>
      </c>
      <c r="J4" s="45">
        <v>2019</v>
      </c>
      <c r="K4" s="45">
        <v>2019</v>
      </c>
      <c r="L4" s="45">
        <v>2019</v>
      </c>
      <c r="M4" s="45">
        <v>2020</v>
      </c>
      <c r="N4" s="45">
        <v>2020</v>
      </c>
      <c r="O4" s="45">
        <v>2020</v>
      </c>
    </row>
    <row r="5" spans="1:15" ht="3.75" customHeight="1">
      <c r="A5" s="42"/>
      <c r="B5" s="43"/>
      <c r="C5" s="43"/>
      <c r="D5" s="43"/>
      <c r="E5" s="43"/>
      <c r="F5" s="43"/>
      <c r="G5" s="43"/>
      <c r="H5" s="43"/>
      <c r="I5" s="43"/>
      <c r="J5" s="43"/>
      <c r="K5" s="43"/>
      <c r="L5" s="43"/>
      <c r="M5" s="43"/>
      <c r="N5" s="43"/>
      <c r="O5" s="43"/>
    </row>
    <row r="6" spans="1:15" ht="20.25">
      <c r="A6" s="33" t="s">
        <v>369</v>
      </c>
      <c r="B6" s="27"/>
      <c r="C6" s="27"/>
      <c r="D6" s="27"/>
      <c r="E6" s="27"/>
      <c r="F6" s="27"/>
      <c r="G6" s="27"/>
      <c r="H6" s="27"/>
      <c r="I6" s="27"/>
      <c r="J6" s="27"/>
      <c r="K6" s="27"/>
      <c r="L6" s="27"/>
      <c r="M6" s="27"/>
      <c r="N6" s="27"/>
      <c r="O6" s="27"/>
    </row>
    <row r="7" spans="1:15">
      <c r="A7" s="21"/>
      <c r="B7" s="21"/>
      <c r="C7" s="20"/>
      <c r="D7" s="20"/>
      <c r="E7" s="20"/>
      <c r="F7" s="20"/>
      <c r="G7" s="21"/>
      <c r="H7" s="20"/>
      <c r="I7" s="20"/>
      <c r="J7" s="20"/>
      <c r="K7" s="20"/>
      <c r="L7" s="21"/>
      <c r="M7" s="20"/>
      <c r="N7" s="20"/>
      <c r="O7" s="20"/>
    </row>
    <row r="8" spans="1:15">
      <c r="A8" s="38" t="s">
        <v>61</v>
      </c>
      <c r="B8" s="39"/>
      <c r="C8" s="40"/>
      <c r="D8" s="40"/>
      <c r="E8" s="40"/>
      <c r="F8" s="40"/>
      <c r="G8" s="39"/>
      <c r="H8" s="40"/>
      <c r="I8" s="40"/>
      <c r="J8" s="40"/>
      <c r="K8" s="40"/>
      <c r="L8" s="39"/>
      <c r="M8" s="40"/>
      <c r="N8" s="40"/>
      <c r="O8" s="40"/>
    </row>
    <row r="9" spans="1:15">
      <c r="A9" s="65" t="s">
        <v>16</v>
      </c>
      <c r="B9" s="35">
        <v>5733</v>
      </c>
      <c r="C9" s="66">
        <v>1346</v>
      </c>
      <c r="D9" s="66">
        <v>1313</v>
      </c>
      <c r="E9" s="66">
        <v>1304</v>
      </c>
      <c r="F9" s="66">
        <v>1344</v>
      </c>
      <c r="G9" s="35">
        <v>5307</v>
      </c>
      <c r="H9" s="66">
        <v>1262</v>
      </c>
      <c r="I9" s="66">
        <v>1246</v>
      </c>
      <c r="J9" s="66">
        <v>1275</v>
      </c>
      <c r="K9" s="66">
        <v>1263</v>
      </c>
      <c r="L9" s="35">
        <v>5046</v>
      </c>
      <c r="M9" s="66">
        <v>1228</v>
      </c>
      <c r="N9" s="66">
        <v>1168</v>
      </c>
      <c r="O9" s="66">
        <v>1173</v>
      </c>
    </row>
    <row r="10" spans="1:15">
      <c r="A10" s="67" t="s">
        <v>7</v>
      </c>
      <c r="B10" s="23"/>
      <c r="C10" s="68"/>
      <c r="D10" s="68">
        <v>-2.4517087667161985E-2</v>
      </c>
      <c r="E10" s="68">
        <v>-6.8545316070068862E-3</v>
      </c>
      <c r="F10" s="68">
        <v>3.0674846625766916E-2</v>
      </c>
      <c r="G10" s="23"/>
      <c r="H10" s="68">
        <v>-6.1011904761904767E-2</v>
      </c>
      <c r="I10" s="68">
        <v>-1.2678288431061779E-2</v>
      </c>
      <c r="J10" s="68">
        <v>2.327447833065821E-2</v>
      </c>
      <c r="K10" s="68">
        <v>-9.4117647058823417E-3</v>
      </c>
      <c r="L10" s="23"/>
      <c r="M10" s="68">
        <v>-2.7711797307996888E-2</v>
      </c>
      <c r="N10" s="68">
        <v>-4.8859934853420217E-2</v>
      </c>
      <c r="O10" s="68">
        <v>4.2808219178083196E-3</v>
      </c>
    </row>
    <row r="11" spans="1:15">
      <c r="A11" s="67" t="s">
        <v>8</v>
      </c>
      <c r="B11" s="23"/>
      <c r="C11" s="69"/>
      <c r="D11" s="69"/>
      <c r="E11" s="69"/>
      <c r="F11" s="69"/>
      <c r="G11" s="23">
        <v>-7.4306645735217169E-2</v>
      </c>
      <c r="H11" s="69">
        <v>-6.2407132243684993E-2</v>
      </c>
      <c r="I11" s="69">
        <v>-5.1028179741051005E-2</v>
      </c>
      <c r="J11" s="69">
        <v>-2.223926380368102E-2</v>
      </c>
      <c r="K11" s="69">
        <v>-6.0267857142857095E-2</v>
      </c>
      <c r="L11" s="23">
        <v>-4.9180327868852514E-2</v>
      </c>
      <c r="M11" s="69">
        <v>-2.6941362916006351E-2</v>
      </c>
      <c r="N11" s="69">
        <v>-6.2600321027287298E-2</v>
      </c>
      <c r="O11" s="69">
        <v>-7.999999999999996E-2</v>
      </c>
    </row>
    <row r="12" spans="1:15">
      <c r="A12" s="65" t="s">
        <v>227</v>
      </c>
      <c r="B12" s="35">
        <v>803</v>
      </c>
      <c r="C12" s="66">
        <v>280</v>
      </c>
      <c r="D12" s="66">
        <v>283</v>
      </c>
      <c r="E12" s="66">
        <v>288</v>
      </c>
      <c r="F12" s="66">
        <v>321</v>
      </c>
      <c r="G12" s="35">
        <v>1172</v>
      </c>
      <c r="H12" s="66">
        <v>281</v>
      </c>
      <c r="I12" s="66">
        <v>283</v>
      </c>
      <c r="J12" s="66">
        <v>297</v>
      </c>
      <c r="K12" s="66">
        <v>296</v>
      </c>
      <c r="L12" s="35">
        <v>1157</v>
      </c>
      <c r="M12" s="66">
        <v>269</v>
      </c>
      <c r="N12" s="66">
        <v>267</v>
      </c>
      <c r="O12" s="66">
        <v>265</v>
      </c>
    </row>
    <row r="13" spans="1:15">
      <c r="A13" s="77" t="s">
        <v>7</v>
      </c>
      <c r="B13" s="23"/>
      <c r="C13" s="68"/>
      <c r="D13" s="68">
        <v>1.0714285714285676E-2</v>
      </c>
      <c r="E13" s="68">
        <v>1.7667844522968101E-2</v>
      </c>
      <c r="F13" s="68">
        <v>0.11458333333333326</v>
      </c>
      <c r="G13" s="23"/>
      <c r="H13" s="68">
        <v>-0.12461059190031154</v>
      </c>
      <c r="I13" s="68">
        <v>7.1174377224199059E-3</v>
      </c>
      <c r="J13" s="68">
        <v>4.9469964664310861E-2</v>
      </c>
      <c r="K13" s="68">
        <v>-3.3670033670033517E-3</v>
      </c>
      <c r="L13" s="23"/>
      <c r="M13" s="68">
        <v>-9.1216216216216228E-2</v>
      </c>
      <c r="N13" s="68">
        <v>-7.4349442379182396E-3</v>
      </c>
      <c r="O13" s="68">
        <v>-7.4906367041198685E-3</v>
      </c>
    </row>
    <row r="14" spans="1:15">
      <c r="A14" s="77" t="s">
        <v>8</v>
      </c>
      <c r="B14" s="23"/>
      <c r="C14" s="69"/>
      <c r="D14" s="69"/>
      <c r="E14" s="69"/>
      <c r="F14" s="69"/>
      <c r="G14" s="23">
        <v>0.45952677459526781</v>
      </c>
      <c r="H14" s="69">
        <v>3.5714285714285587E-3</v>
      </c>
      <c r="I14" s="69">
        <v>0</v>
      </c>
      <c r="J14" s="69">
        <v>3.125E-2</v>
      </c>
      <c r="K14" s="69">
        <v>-7.7881619937694713E-2</v>
      </c>
      <c r="L14" s="23">
        <v>-1.2798634812286713E-2</v>
      </c>
      <c r="M14" s="69">
        <v>-4.2704626334519546E-2</v>
      </c>
      <c r="N14" s="69">
        <v>-5.6537102473498191E-2</v>
      </c>
      <c r="O14" s="69">
        <v>-0.1077441077441077</v>
      </c>
    </row>
    <row r="15" spans="1:15">
      <c r="A15" s="65" t="s">
        <v>77</v>
      </c>
      <c r="B15" s="35">
        <v>957</v>
      </c>
      <c r="C15" s="66">
        <v>242</v>
      </c>
      <c r="D15" s="66">
        <v>230</v>
      </c>
      <c r="E15" s="66">
        <v>221</v>
      </c>
      <c r="F15" s="66">
        <v>219</v>
      </c>
      <c r="G15" s="35">
        <v>912</v>
      </c>
      <c r="H15" s="66">
        <v>217</v>
      </c>
      <c r="I15" s="66">
        <v>213</v>
      </c>
      <c r="J15" s="66">
        <v>203</v>
      </c>
      <c r="K15" s="66">
        <v>210</v>
      </c>
      <c r="L15" s="35">
        <v>843</v>
      </c>
      <c r="M15" s="66">
        <v>205</v>
      </c>
      <c r="N15" s="66">
        <v>179</v>
      </c>
      <c r="O15" s="66">
        <v>190</v>
      </c>
    </row>
    <row r="16" spans="1:15">
      <c r="A16" s="67" t="s">
        <v>7</v>
      </c>
      <c r="B16" s="23"/>
      <c r="C16" s="68"/>
      <c r="D16" s="68">
        <v>-4.9586776859504078E-2</v>
      </c>
      <c r="E16" s="68">
        <v>-3.9130434782608692E-2</v>
      </c>
      <c r="F16" s="68">
        <v>-9.0497737556560764E-3</v>
      </c>
      <c r="G16" s="23"/>
      <c r="H16" s="68">
        <v>-9.1324200913242004E-3</v>
      </c>
      <c r="I16" s="68">
        <v>-1.8433179723502335E-2</v>
      </c>
      <c r="J16" s="68">
        <v>-4.6948356807511749E-2</v>
      </c>
      <c r="K16" s="68">
        <v>3.4482758620689724E-2</v>
      </c>
      <c r="L16" s="23"/>
      <c r="M16" s="68">
        <v>-2.3809523809523836E-2</v>
      </c>
      <c r="N16" s="68">
        <v>-0.12682926829268293</v>
      </c>
      <c r="O16" s="68">
        <v>6.1452513966480549E-2</v>
      </c>
    </row>
    <row r="17" spans="1:15">
      <c r="A17" s="67" t="s">
        <v>8</v>
      </c>
      <c r="B17" s="23"/>
      <c r="C17" s="69"/>
      <c r="D17" s="69"/>
      <c r="E17" s="69"/>
      <c r="F17" s="69"/>
      <c r="G17" s="23">
        <v>-4.7021943573667735E-2</v>
      </c>
      <c r="H17" s="69">
        <v>-0.10330578512396693</v>
      </c>
      <c r="I17" s="69">
        <v>-7.3913043478260887E-2</v>
      </c>
      <c r="J17" s="69">
        <v>-8.1447963800905021E-2</v>
      </c>
      <c r="K17" s="69">
        <v>-4.1095890410958957E-2</v>
      </c>
      <c r="L17" s="23">
        <v>-7.5657894736842146E-2</v>
      </c>
      <c r="M17" s="69">
        <v>-5.5299539170506895E-2</v>
      </c>
      <c r="N17" s="69">
        <v>-0.15962441314553988</v>
      </c>
      <c r="O17" s="69">
        <v>-6.4039408866995107E-2</v>
      </c>
    </row>
    <row r="18" spans="1:15">
      <c r="A18" s="65" t="s">
        <v>68</v>
      </c>
      <c r="B18" s="35">
        <v>3570</v>
      </c>
      <c r="C18" s="66">
        <v>793</v>
      </c>
      <c r="D18" s="66">
        <v>786</v>
      </c>
      <c r="E18" s="66">
        <v>764</v>
      </c>
      <c r="F18" s="66">
        <v>827</v>
      </c>
      <c r="G18" s="35">
        <v>3170</v>
      </c>
      <c r="H18" s="66">
        <v>764</v>
      </c>
      <c r="I18" s="66">
        <v>749</v>
      </c>
      <c r="J18" s="66">
        <v>780</v>
      </c>
      <c r="K18" s="66">
        <v>802</v>
      </c>
      <c r="L18" s="35">
        <v>3095</v>
      </c>
      <c r="M18" s="66">
        <v>748</v>
      </c>
      <c r="N18" s="66">
        <v>725</v>
      </c>
      <c r="O18" s="66">
        <v>753</v>
      </c>
    </row>
    <row r="19" spans="1:15">
      <c r="A19" s="67" t="s">
        <v>7</v>
      </c>
      <c r="B19" s="23"/>
      <c r="C19" s="68"/>
      <c r="D19" s="68">
        <v>-8.8272383354350836E-3</v>
      </c>
      <c r="E19" s="68">
        <v>-2.7989821882951627E-2</v>
      </c>
      <c r="F19" s="68">
        <v>8.2460732984293239E-2</v>
      </c>
      <c r="G19" s="23"/>
      <c r="H19" s="68">
        <v>-7.6178960096735193E-2</v>
      </c>
      <c r="I19" s="68">
        <v>-1.963350785340312E-2</v>
      </c>
      <c r="J19" s="68">
        <v>4.1388518024032095E-2</v>
      </c>
      <c r="K19" s="68">
        <v>2.8205128205128105E-2</v>
      </c>
      <c r="L19" s="23"/>
      <c r="M19" s="68">
        <v>-6.7331670822942669E-2</v>
      </c>
      <c r="N19" s="68">
        <v>-3.074866310160429E-2</v>
      </c>
      <c r="O19" s="68">
        <v>3.8620689655172402E-2</v>
      </c>
    </row>
    <row r="20" spans="1:15">
      <c r="A20" s="67" t="s">
        <v>8</v>
      </c>
      <c r="B20" s="23"/>
      <c r="C20" s="69"/>
      <c r="D20" s="69"/>
      <c r="E20" s="69"/>
      <c r="F20" s="69"/>
      <c r="G20" s="23">
        <v>-0.11204481792717091</v>
      </c>
      <c r="H20" s="69">
        <v>-3.6569987389659553E-2</v>
      </c>
      <c r="I20" s="69">
        <v>-4.7073791348600458E-2</v>
      </c>
      <c r="J20" s="69">
        <v>2.0942408376963373E-2</v>
      </c>
      <c r="K20" s="69">
        <v>-3.0229746070132957E-2</v>
      </c>
      <c r="L20" s="23">
        <v>-2.3659305993690816E-2</v>
      </c>
      <c r="M20" s="69">
        <v>-2.0942408376963373E-2</v>
      </c>
      <c r="N20" s="69">
        <v>-3.2042723631508729E-2</v>
      </c>
      <c r="O20" s="69">
        <v>-3.4615384615384603E-2</v>
      </c>
    </row>
    <row r="21" spans="1:15">
      <c r="A21" s="65" t="s">
        <v>223</v>
      </c>
      <c r="B21" s="35">
        <v>12</v>
      </c>
      <c r="C21" s="71">
        <v>4</v>
      </c>
      <c r="D21" s="71">
        <v>7</v>
      </c>
      <c r="E21" s="71">
        <v>9</v>
      </c>
      <c r="F21" s="66">
        <v>14</v>
      </c>
      <c r="G21" s="35">
        <v>34</v>
      </c>
      <c r="H21" s="71">
        <v>43</v>
      </c>
      <c r="I21" s="71">
        <v>10</v>
      </c>
      <c r="J21" s="71">
        <v>48</v>
      </c>
      <c r="K21" s="66">
        <v>280</v>
      </c>
      <c r="L21" s="35">
        <v>381</v>
      </c>
      <c r="M21" s="71">
        <v>1</v>
      </c>
      <c r="N21" s="173">
        <v>-16</v>
      </c>
      <c r="O21" s="173">
        <v>283</v>
      </c>
    </row>
    <row r="22" spans="1:15">
      <c r="A22" s="65"/>
      <c r="B22" s="35"/>
      <c r="C22" s="71"/>
      <c r="D22" s="71"/>
      <c r="E22" s="71"/>
      <c r="F22" s="141"/>
      <c r="G22" s="35"/>
      <c r="H22" s="71"/>
      <c r="I22" s="71"/>
      <c r="J22" s="71"/>
      <c r="K22" s="141"/>
      <c r="L22" s="35"/>
      <c r="M22" s="71"/>
      <c r="N22" s="71"/>
      <c r="O22" s="71"/>
    </row>
    <row r="23" spans="1:15">
      <c r="A23" s="65" t="s">
        <v>221</v>
      </c>
      <c r="B23" s="165">
        <v>391</v>
      </c>
      <c r="C23" s="173">
        <v>27</v>
      </c>
      <c r="D23" s="173">
        <v>7</v>
      </c>
      <c r="E23" s="173">
        <v>22</v>
      </c>
      <c r="F23" s="173">
        <v>-37</v>
      </c>
      <c r="G23" s="165">
        <v>19</v>
      </c>
      <c r="H23" s="173">
        <v>-43</v>
      </c>
      <c r="I23" s="173">
        <v>-9</v>
      </c>
      <c r="J23" s="173">
        <v>-53</v>
      </c>
      <c r="K23" s="173">
        <v>-325</v>
      </c>
      <c r="L23" s="165">
        <v>-430</v>
      </c>
      <c r="M23" s="173">
        <v>5</v>
      </c>
      <c r="N23" s="173">
        <v>13</v>
      </c>
      <c r="O23" s="173">
        <v>-318</v>
      </c>
    </row>
    <row r="24" spans="1:15">
      <c r="A24" s="67" t="s">
        <v>7</v>
      </c>
      <c r="B24" s="23"/>
      <c r="C24" s="68"/>
      <c r="D24" s="68">
        <v>-0.7407407407407407</v>
      </c>
      <c r="E24" s="68">
        <v>2.1428571428571428</v>
      </c>
      <c r="F24" s="80" t="s">
        <v>34</v>
      </c>
      <c r="G24" s="23"/>
      <c r="H24" s="68">
        <v>0.16216216216216206</v>
      </c>
      <c r="I24" s="80" t="s">
        <v>34</v>
      </c>
      <c r="J24" s="80" t="s">
        <v>34</v>
      </c>
      <c r="K24" s="68">
        <v>5.132075471698113</v>
      </c>
      <c r="L24" s="23"/>
      <c r="M24" s="68">
        <v>-1.0153846153846153</v>
      </c>
      <c r="N24" s="68">
        <v>1.6</v>
      </c>
      <c r="O24" s="80" t="s">
        <v>34</v>
      </c>
    </row>
    <row r="25" spans="1:15">
      <c r="A25" s="67" t="s">
        <v>8</v>
      </c>
      <c r="B25" s="23"/>
      <c r="C25" s="69"/>
      <c r="D25" s="69"/>
      <c r="E25" s="69"/>
      <c r="F25" s="69"/>
      <c r="G25" s="23">
        <v>-0.95140664961636834</v>
      </c>
      <c r="H25" s="80" t="s">
        <v>34</v>
      </c>
      <c r="I25" s="69">
        <v>-2.2857142857142856</v>
      </c>
      <c r="J25" s="80" t="s">
        <v>34</v>
      </c>
      <c r="K25" s="69">
        <v>7.7837837837837842</v>
      </c>
      <c r="L25" s="87" t="s">
        <v>34</v>
      </c>
      <c r="M25" s="69">
        <v>-1.1162790697674418</v>
      </c>
      <c r="N25" s="69">
        <v>-2.4444444444444446</v>
      </c>
      <c r="O25" s="69">
        <v>5</v>
      </c>
    </row>
    <row r="26" spans="1:15">
      <c r="A26" s="65" t="s">
        <v>322</v>
      </c>
      <c r="B26" s="165">
        <v>-34</v>
      </c>
      <c r="C26" s="173">
        <v>28</v>
      </c>
      <c r="D26" s="173">
        <v>11</v>
      </c>
      <c r="E26" s="173">
        <v>18</v>
      </c>
      <c r="F26" s="173">
        <v>-30</v>
      </c>
      <c r="G26" s="165">
        <v>27</v>
      </c>
      <c r="H26" s="173">
        <v>-42</v>
      </c>
      <c r="I26" s="173">
        <v>-5</v>
      </c>
      <c r="J26" s="173">
        <v>-48</v>
      </c>
      <c r="K26" s="173">
        <v>-258</v>
      </c>
      <c r="L26" s="165">
        <v>-353</v>
      </c>
      <c r="M26" s="173">
        <v>14</v>
      </c>
      <c r="N26" s="173">
        <v>11</v>
      </c>
      <c r="O26" s="173">
        <v>-335</v>
      </c>
    </row>
    <row r="27" spans="1:15">
      <c r="A27" s="67" t="s">
        <v>7</v>
      </c>
      <c r="B27" s="23"/>
      <c r="C27" s="68"/>
      <c r="D27" s="68">
        <v>-0.60714285714285721</v>
      </c>
      <c r="E27" s="68">
        <v>0.63636363636363646</v>
      </c>
      <c r="F27" s="80" t="s">
        <v>34</v>
      </c>
      <c r="G27" s="23"/>
      <c r="H27" s="68">
        <v>0.39999999999999991</v>
      </c>
      <c r="I27" s="80" t="s">
        <v>34</v>
      </c>
      <c r="J27" s="80" t="s">
        <v>34</v>
      </c>
      <c r="K27" s="68">
        <v>4.375</v>
      </c>
      <c r="L27" s="23"/>
      <c r="M27" s="68">
        <v>-1.054263565891473</v>
      </c>
      <c r="N27" s="68">
        <v>-0.2142857142857143</v>
      </c>
      <c r="O27" s="80" t="s">
        <v>34</v>
      </c>
    </row>
    <row r="28" spans="1:15">
      <c r="A28" s="67" t="s">
        <v>8</v>
      </c>
      <c r="B28" s="23"/>
      <c r="C28" s="69"/>
      <c r="D28" s="69"/>
      <c r="E28" s="69"/>
      <c r="F28" s="69"/>
      <c r="G28" s="87" t="s">
        <v>34</v>
      </c>
      <c r="H28" s="80" t="s">
        <v>34</v>
      </c>
      <c r="I28" s="69">
        <v>-1.4545454545454546</v>
      </c>
      <c r="J28" s="80" t="s">
        <v>34</v>
      </c>
      <c r="K28" s="69">
        <v>7.6</v>
      </c>
      <c r="L28" s="87" t="s">
        <v>34</v>
      </c>
      <c r="M28" s="69">
        <v>-1.3333333333333333</v>
      </c>
      <c r="N28" s="69">
        <v>-3.2</v>
      </c>
      <c r="O28" s="69">
        <v>5.979166666666667</v>
      </c>
    </row>
    <row r="29" spans="1:15">
      <c r="A29" s="84" t="s">
        <v>370</v>
      </c>
      <c r="B29" s="165">
        <v>-24.759999999999991</v>
      </c>
      <c r="C29" s="267">
        <v>31.54</v>
      </c>
      <c r="D29" s="267">
        <v>18</v>
      </c>
      <c r="E29" s="267">
        <v>24.93</v>
      </c>
      <c r="F29" s="173">
        <v>-17.380000000000003</v>
      </c>
      <c r="G29" s="165">
        <v>57.089999999999996</v>
      </c>
      <c r="H29" s="267">
        <v>1</v>
      </c>
      <c r="I29" s="267">
        <v>0.63000000000000078</v>
      </c>
      <c r="J29" s="173">
        <v>-10</v>
      </c>
      <c r="K29" s="173">
        <v>-41.599999999999987</v>
      </c>
      <c r="L29" s="165">
        <v>-49.969999999999985</v>
      </c>
      <c r="M29" s="267">
        <v>14.77</v>
      </c>
      <c r="N29" s="173">
        <v>-4.08</v>
      </c>
      <c r="O29" s="173">
        <v>-52</v>
      </c>
    </row>
    <row r="30" spans="1:15">
      <c r="A30" s="67" t="s">
        <v>7</v>
      </c>
      <c r="B30" s="23"/>
      <c r="C30" s="68"/>
      <c r="D30" s="68">
        <v>-0.42929613189600502</v>
      </c>
      <c r="E30" s="68">
        <v>0.38500000000000001</v>
      </c>
      <c r="F30" s="80" t="s">
        <v>34</v>
      </c>
      <c r="G30" s="23"/>
      <c r="H30" s="68">
        <v>-1.0575373993095512</v>
      </c>
      <c r="I30" s="68">
        <v>-0.36999999999999922</v>
      </c>
      <c r="J30" s="68">
        <v>-16.873015873015852</v>
      </c>
      <c r="K30" s="80" t="s">
        <v>34</v>
      </c>
      <c r="L30" s="23"/>
      <c r="M30" s="68">
        <v>-1.355048076923077</v>
      </c>
      <c r="N30" s="68">
        <v>-1.2762356127285037</v>
      </c>
      <c r="O30" s="68">
        <v>11.745098039215685</v>
      </c>
    </row>
    <row r="31" spans="1:15">
      <c r="A31" s="67" t="s">
        <v>8</v>
      </c>
      <c r="B31" s="23"/>
      <c r="C31" s="69"/>
      <c r="D31" s="69"/>
      <c r="E31" s="69"/>
      <c r="F31" s="69"/>
      <c r="G31" s="87" t="s">
        <v>34</v>
      </c>
      <c r="H31" s="69">
        <v>-0.96829422954977806</v>
      </c>
      <c r="I31" s="69">
        <v>-0.96499999999999997</v>
      </c>
      <c r="J31" s="69">
        <v>-1.4011231448054553</v>
      </c>
      <c r="K31" s="69">
        <v>1.393555811277329</v>
      </c>
      <c r="L31" s="87" t="s">
        <v>34</v>
      </c>
      <c r="M31" s="69">
        <v>13.77</v>
      </c>
      <c r="N31" s="69">
        <v>-7.4761904761904683</v>
      </c>
      <c r="O31" s="80" t="s">
        <v>34</v>
      </c>
    </row>
    <row r="32" spans="1:15">
      <c r="A32" s="65" t="s">
        <v>214</v>
      </c>
      <c r="B32" s="165">
        <v>1194</v>
      </c>
      <c r="C32" s="72">
        <v>307</v>
      </c>
      <c r="D32" s="72">
        <v>290</v>
      </c>
      <c r="E32" s="72">
        <v>310</v>
      </c>
      <c r="F32" s="66">
        <v>284</v>
      </c>
      <c r="G32" s="165">
        <v>1191</v>
      </c>
      <c r="H32" s="72">
        <v>238</v>
      </c>
      <c r="I32" s="72">
        <v>274</v>
      </c>
      <c r="J32" s="72">
        <v>244</v>
      </c>
      <c r="K32" s="66">
        <v>-29</v>
      </c>
      <c r="L32" s="165">
        <v>727</v>
      </c>
      <c r="M32" s="72">
        <v>274</v>
      </c>
      <c r="N32" s="72">
        <v>280</v>
      </c>
      <c r="O32" s="173">
        <v>-53</v>
      </c>
    </row>
    <row r="33" spans="1:15">
      <c r="A33" s="67" t="s">
        <v>7</v>
      </c>
      <c r="B33" s="23"/>
      <c r="C33" s="68"/>
      <c r="D33" s="68">
        <v>-5.5374592833876246E-2</v>
      </c>
      <c r="E33" s="68">
        <v>6.8965517241379226E-2</v>
      </c>
      <c r="F33" s="68">
        <v>-8.3870967741935476E-2</v>
      </c>
      <c r="G33" s="23"/>
      <c r="H33" s="68">
        <v>-0.1619718309859155</v>
      </c>
      <c r="I33" s="68">
        <v>0.15126050420168058</v>
      </c>
      <c r="J33" s="68">
        <v>-0.10948905109489049</v>
      </c>
      <c r="K33" s="68">
        <v>-1.1188524590163935</v>
      </c>
      <c r="L33" s="23"/>
      <c r="M33" s="68">
        <v>-10.448275862068966</v>
      </c>
      <c r="N33" s="68">
        <v>2.1897810218978186E-2</v>
      </c>
      <c r="O33" s="68">
        <v>-1.1892857142857143</v>
      </c>
    </row>
    <row r="34" spans="1:15">
      <c r="A34" s="67" t="s">
        <v>8</v>
      </c>
      <c r="B34" s="23"/>
      <c r="C34" s="69"/>
      <c r="D34" s="69"/>
      <c r="E34" s="69"/>
      <c r="F34" s="69"/>
      <c r="G34" s="23">
        <v>-2.5125628140703071E-3</v>
      </c>
      <c r="H34" s="69">
        <v>-0.22475570032573289</v>
      </c>
      <c r="I34" s="69">
        <v>-5.5172413793103448E-2</v>
      </c>
      <c r="J34" s="69">
        <v>-0.2129032258064516</v>
      </c>
      <c r="K34" s="69">
        <v>-1.102112676056338</v>
      </c>
      <c r="L34" s="23">
        <v>-0.38958858102434923</v>
      </c>
      <c r="M34" s="69">
        <v>0.15126050420168058</v>
      </c>
      <c r="N34" s="69">
        <v>2.1897810218978186E-2</v>
      </c>
      <c r="O34" s="69">
        <v>-1.2172131147540983</v>
      </c>
    </row>
    <row r="35" spans="1:15">
      <c r="A35" s="84" t="s">
        <v>366</v>
      </c>
      <c r="B35" s="165">
        <v>1206</v>
      </c>
      <c r="C35" s="72">
        <v>311</v>
      </c>
      <c r="D35" s="72">
        <v>297</v>
      </c>
      <c r="E35" s="72">
        <v>319</v>
      </c>
      <c r="F35" s="66">
        <v>298</v>
      </c>
      <c r="G35" s="165">
        <v>1225</v>
      </c>
      <c r="H35" s="72">
        <v>281</v>
      </c>
      <c r="I35" s="72">
        <v>284</v>
      </c>
      <c r="J35" s="72">
        <v>292</v>
      </c>
      <c r="K35" s="66">
        <v>251</v>
      </c>
      <c r="L35" s="165">
        <v>1108</v>
      </c>
      <c r="M35" s="72">
        <v>275</v>
      </c>
      <c r="N35" s="72">
        <v>264</v>
      </c>
      <c r="O35" s="72">
        <v>230</v>
      </c>
    </row>
    <row r="36" spans="1:15">
      <c r="A36" s="67" t="s">
        <v>7</v>
      </c>
      <c r="B36" s="23"/>
      <c r="C36" s="68"/>
      <c r="D36" s="68">
        <v>-4.5016077170418001E-2</v>
      </c>
      <c r="E36" s="68">
        <v>7.4074074074074181E-2</v>
      </c>
      <c r="F36" s="68">
        <v>-6.5830721003134807E-2</v>
      </c>
      <c r="G36" s="23"/>
      <c r="H36" s="68">
        <v>-5.7046979865771785E-2</v>
      </c>
      <c r="I36" s="68">
        <v>1.067615658362997E-2</v>
      </c>
      <c r="J36" s="68">
        <v>2.8169014084507005E-2</v>
      </c>
      <c r="K36" s="68">
        <v>-0.1404109589041096</v>
      </c>
      <c r="L36" s="23"/>
      <c r="M36" s="68">
        <v>9.5617529880478003E-2</v>
      </c>
      <c r="N36" s="68">
        <v>-4.0000000000000036E-2</v>
      </c>
      <c r="O36" s="68">
        <v>-0.12878787878787878</v>
      </c>
    </row>
    <row r="37" spans="1:15">
      <c r="A37" s="67" t="s">
        <v>8</v>
      </c>
      <c r="B37" s="23"/>
      <c r="C37" s="69"/>
      <c r="D37" s="69"/>
      <c r="E37" s="69"/>
      <c r="F37" s="69"/>
      <c r="G37" s="23">
        <v>1.5754560530679917E-2</v>
      </c>
      <c r="H37" s="69">
        <v>-9.6463022508038621E-2</v>
      </c>
      <c r="I37" s="69">
        <v>-4.3771043771043794E-2</v>
      </c>
      <c r="J37" s="69">
        <v>-8.4639498432601878E-2</v>
      </c>
      <c r="K37" s="69">
        <v>-0.15771812080536918</v>
      </c>
      <c r="L37" s="23">
        <v>-9.5510204081632688E-2</v>
      </c>
      <c r="M37" s="69">
        <v>-2.1352313167259829E-2</v>
      </c>
      <c r="N37" s="69">
        <v>-7.0422535211267623E-2</v>
      </c>
      <c r="O37" s="69">
        <v>-0.21232876712328763</v>
      </c>
    </row>
    <row r="38" spans="1:15">
      <c r="A38" s="38" t="s">
        <v>24</v>
      </c>
      <c r="B38" s="39"/>
      <c r="C38" s="51"/>
      <c r="D38" s="51"/>
      <c r="E38" s="51"/>
      <c r="F38" s="51"/>
      <c r="G38" s="39"/>
      <c r="H38" s="51"/>
      <c r="I38" s="51"/>
      <c r="J38" s="51"/>
      <c r="K38" s="51"/>
      <c r="L38" s="39"/>
      <c r="M38" s="51"/>
      <c r="N38" s="51"/>
      <c r="O38" s="51"/>
    </row>
    <row r="39" spans="1:15">
      <c r="A39" s="65" t="s">
        <v>12</v>
      </c>
      <c r="B39" s="35">
        <v>1312</v>
      </c>
      <c r="C39" s="66">
        <v>392</v>
      </c>
      <c r="D39" s="66">
        <v>295</v>
      </c>
      <c r="E39" s="66">
        <v>301</v>
      </c>
      <c r="F39" s="66">
        <v>308</v>
      </c>
      <c r="G39" s="35">
        <v>1296</v>
      </c>
      <c r="H39" s="66">
        <v>304</v>
      </c>
      <c r="I39" s="66">
        <v>206</v>
      </c>
      <c r="J39" s="66">
        <v>301</v>
      </c>
      <c r="K39" s="66">
        <v>264</v>
      </c>
      <c r="L39" s="35">
        <v>1075</v>
      </c>
      <c r="M39" s="66">
        <v>265</v>
      </c>
      <c r="N39" s="66">
        <v>236</v>
      </c>
      <c r="O39" s="66">
        <v>259</v>
      </c>
    </row>
    <row r="40" spans="1:15">
      <c r="A40" s="77" t="s">
        <v>7</v>
      </c>
      <c r="B40" s="23"/>
      <c r="C40" s="68"/>
      <c r="D40" s="68">
        <v>-0.24744897959183676</v>
      </c>
      <c r="E40" s="68">
        <v>2.0338983050847359E-2</v>
      </c>
      <c r="F40" s="68">
        <v>2.3255813953488413E-2</v>
      </c>
      <c r="G40" s="23"/>
      <c r="H40" s="68">
        <v>-1.2987012987012991E-2</v>
      </c>
      <c r="I40" s="68">
        <v>-0.32236842105263153</v>
      </c>
      <c r="J40" s="68">
        <v>0.46116504854368934</v>
      </c>
      <c r="K40" s="68">
        <v>-0.12292358803986714</v>
      </c>
      <c r="L40" s="23"/>
      <c r="M40" s="68">
        <v>3.7878787878788955E-3</v>
      </c>
      <c r="N40" s="68">
        <v>-0.10943396226415092</v>
      </c>
      <c r="O40" s="68">
        <v>9.745762711864403E-2</v>
      </c>
    </row>
    <row r="41" spans="1:15">
      <c r="A41" s="77" t="s">
        <v>8</v>
      </c>
      <c r="B41" s="23"/>
      <c r="C41" s="69"/>
      <c r="D41" s="69"/>
      <c r="E41" s="69"/>
      <c r="F41" s="69"/>
      <c r="G41" s="23">
        <v>-1.2195121951219523E-2</v>
      </c>
      <c r="H41" s="69">
        <v>-0.22448979591836737</v>
      </c>
      <c r="I41" s="69">
        <v>-0.30169491525423731</v>
      </c>
      <c r="J41" s="69">
        <v>0</v>
      </c>
      <c r="K41" s="69">
        <v>-0.1428571428571429</v>
      </c>
      <c r="L41" s="23">
        <v>-0.17052469135802473</v>
      </c>
      <c r="M41" s="69">
        <v>-0.12828947368421051</v>
      </c>
      <c r="N41" s="69">
        <v>0.14563106796116498</v>
      </c>
      <c r="O41" s="69">
        <v>-0.13953488372093026</v>
      </c>
    </row>
    <row r="42" spans="1:15">
      <c r="A42" s="65" t="s">
        <v>38</v>
      </c>
      <c r="B42" s="35">
        <v>687</v>
      </c>
      <c r="C42" s="66">
        <v>162</v>
      </c>
      <c r="D42" s="66">
        <v>209</v>
      </c>
      <c r="E42" s="66">
        <v>178</v>
      </c>
      <c r="F42" s="66">
        <v>185</v>
      </c>
      <c r="G42" s="35">
        <v>734</v>
      </c>
      <c r="H42" s="66">
        <v>160</v>
      </c>
      <c r="I42" s="66">
        <v>191</v>
      </c>
      <c r="J42" s="66">
        <v>181</v>
      </c>
      <c r="K42" s="66">
        <v>128</v>
      </c>
      <c r="L42" s="35">
        <v>660</v>
      </c>
      <c r="M42" s="66">
        <v>136</v>
      </c>
      <c r="N42" s="66">
        <v>147</v>
      </c>
      <c r="O42" s="66">
        <v>166</v>
      </c>
    </row>
    <row r="43" spans="1:15">
      <c r="A43" s="67" t="s">
        <v>7</v>
      </c>
      <c r="B43" s="23"/>
      <c r="C43" s="68"/>
      <c r="D43" s="68">
        <v>0.29012345679012341</v>
      </c>
      <c r="E43" s="68">
        <v>-0.14832535885167464</v>
      </c>
      <c r="F43" s="68">
        <v>3.9325842696629199E-2</v>
      </c>
      <c r="G43" s="23"/>
      <c r="H43" s="68">
        <v>-0.13513513513513509</v>
      </c>
      <c r="I43" s="68">
        <v>0.19375000000000009</v>
      </c>
      <c r="J43" s="68">
        <v>-5.2356020942408432E-2</v>
      </c>
      <c r="K43" s="68">
        <v>-0.29281767955801108</v>
      </c>
      <c r="L43" s="23"/>
      <c r="M43" s="68">
        <v>6.25E-2</v>
      </c>
      <c r="N43" s="68">
        <v>8.0882352941176405E-2</v>
      </c>
      <c r="O43" s="68">
        <v>0.12925170068027203</v>
      </c>
    </row>
    <row r="44" spans="1:15">
      <c r="A44" s="67" t="s">
        <v>8</v>
      </c>
      <c r="B44" s="23"/>
      <c r="C44" s="69"/>
      <c r="D44" s="69"/>
      <c r="E44" s="69"/>
      <c r="F44" s="69"/>
      <c r="G44" s="23">
        <v>6.8413391557496261E-2</v>
      </c>
      <c r="H44" s="69">
        <v>-1.2345679012345734E-2</v>
      </c>
      <c r="I44" s="69">
        <v>-8.6124401913875603E-2</v>
      </c>
      <c r="J44" s="69">
        <v>1.6853932584269593E-2</v>
      </c>
      <c r="K44" s="69">
        <v>-0.30810810810810807</v>
      </c>
      <c r="L44" s="23">
        <v>-0.10081743869209814</v>
      </c>
      <c r="M44" s="69">
        <v>-0.15000000000000002</v>
      </c>
      <c r="N44" s="69">
        <v>-0.23036649214659688</v>
      </c>
      <c r="O44" s="69">
        <v>-8.2872928176795591E-2</v>
      </c>
    </row>
    <row r="45" spans="1:15">
      <c r="A45" s="65" t="s">
        <v>39</v>
      </c>
      <c r="B45" s="35">
        <v>682</v>
      </c>
      <c r="C45" s="66">
        <v>162</v>
      </c>
      <c r="D45" s="66">
        <v>209</v>
      </c>
      <c r="E45" s="66">
        <v>173</v>
      </c>
      <c r="F45" s="66">
        <v>184</v>
      </c>
      <c r="G45" s="35">
        <v>728</v>
      </c>
      <c r="H45" s="66">
        <v>160</v>
      </c>
      <c r="I45" s="66">
        <v>189</v>
      </c>
      <c r="J45" s="66">
        <v>181</v>
      </c>
      <c r="K45" s="66">
        <v>128</v>
      </c>
      <c r="L45" s="35">
        <v>658</v>
      </c>
      <c r="M45" s="66">
        <v>136</v>
      </c>
      <c r="N45" s="66">
        <v>146</v>
      </c>
      <c r="O45" s="66">
        <v>166</v>
      </c>
    </row>
    <row r="46" spans="1:15">
      <c r="A46" s="67" t="s">
        <v>7</v>
      </c>
      <c r="B46" s="23"/>
      <c r="C46" s="68"/>
      <c r="D46" s="68">
        <v>0.29012345679012341</v>
      </c>
      <c r="E46" s="68">
        <v>-0.17224880382775121</v>
      </c>
      <c r="F46" s="68">
        <v>6.3583815028901647E-2</v>
      </c>
      <c r="G46" s="23"/>
      <c r="H46" s="68">
        <v>-0.13043478260869568</v>
      </c>
      <c r="I46" s="68">
        <v>0.18124999999999991</v>
      </c>
      <c r="J46" s="68">
        <v>-4.2328042328042326E-2</v>
      </c>
      <c r="K46" s="68">
        <v>-0.29281767955801108</v>
      </c>
      <c r="L46" s="23"/>
      <c r="M46" s="68">
        <v>6.25E-2</v>
      </c>
      <c r="N46" s="68">
        <v>7.3529411764705843E-2</v>
      </c>
      <c r="O46" s="68">
        <v>0.13698630136986312</v>
      </c>
    </row>
    <row r="47" spans="1:15">
      <c r="A47" s="67" t="s">
        <v>8</v>
      </c>
      <c r="B47" s="23"/>
      <c r="C47" s="69"/>
      <c r="D47" s="69"/>
      <c r="E47" s="69"/>
      <c r="F47" s="69"/>
      <c r="G47" s="23">
        <v>6.7448680351906098E-2</v>
      </c>
      <c r="H47" s="69">
        <v>-1.2345679012345734E-2</v>
      </c>
      <c r="I47" s="69">
        <v>-9.5693779904306275E-2</v>
      </c>
      <c r="J47" s="69">
        <v>4.6242774566473965E-2</v>
      </c>
      <c r="K47" s="69">
        <v>-0.30434782608695654</v>
      </c>
      <c r="L47" s="23">
        <v>-9.6153846153846145E-2</v>
      </c>
      <c r="M47" s="69">
        <v>-0.15000000000000002</v>
      </c>
      <c r="N47" s="69">
        <v>-0.22751322751322756</v>
      </c>
      <c r="O47" s="69">
        <v>-8.2872928176795591E-2</v>
      </c>
    </row>
    <row r="48" spans="1:15">
      <c r="A48" s="65" t="s">
        <v>215</v>
      </c>
      <c r="B48" s="270">
        <v>0</v>
      </c>
      <c r="C48" s="66">
        <v>92</v>
      </c>
      <c r="D48" s="66">
        <v>67</v>
      </c>
      <c r="E48" s="66">
        <v>82</v>
      </c>
      <c r="F48" s="66">
        <v>85</v>
      </c>
      <c r="G48" s="35">
        <v>326</v>
      </c>
      <c r="H48" s="66">
        <v>85</v>
      </c>
      <c r="I48" s="66">
        <v>61</v>
      </c>
      <c r="J48" s="66">
        <v>92</v>
      </c>
      <c r="K48" s="66">
        <v>66</v>
      </c>
      <c r="L48" s="35">
        <v>304</v>
      </c>
      <c r="M48" s="66">
        <v>82</v>
      </c>
      <c r="N48" s="66">
        <v>63</v>
      </c>
      <c r="O48" s="66">
        <v>80</v>
      </c>
    </row>
    <row r="49" spans="1:15">
      <c r="A49" s="65"/>
      <c r="B49" s="35"/>
      <c r="C49" s="66"/>
      <c r="D49" s="66"/>
      <c r="E49" s="66"/>
      <c r="F49" s="66"/>
      <c r="G49" s="35"/>
      <c r="H49" s="66"/>
      <c r="I49" s="66"/>
      <c r="J49" s="66"/>
      <c r="K49" s="66"/>
      <c r="L49" s="35"/>
      <c r="M49" s="66"/>
      <c r="N49" s="66"/>
      <c r="O49" s="66"/>
    </row>
    <row r="50" spans="1:15">
      <c r="A50" s="65" t="s">
        <v>13</v>
      </c>
      <c r="B50" s="165">
        <v>630</v>
      </c>
      <c r="C50" s="173">
        <v>138</v>
      </c>
      <c r="D50" s="173">
        <v>19</v>
      </c>
      <c r="E50" s="173">
        <v>46</v>
      </c>
      <c r="F50" s="66">
        <v>39</v>
      </c>
      <c r="G50" s="165">
        <v>242</v>
      </c>
      <c r="H50" s="173">
        <v>59</v>
      </c>
      <c r="I50" s="173">
        <v>-44</v>
      </c>
      <c r="J50" s="173">
        <v>28</v>
      </c>
      <c r="K50" s="66">
        <v>70</v>
      </c>
      <c r="L50" s="165">
        <v>113</v>
      </c>
      <c r="M50" s="173">
        <v>47</v>
      </c>
      <c r="N50" s="173">
        <v>27</v>
      </c>
      <c r="O50" s="173">
        <v>13</v>
      </c>
    </row>
    <row r="51" spans="1:15">
      <c r="A51" s="67" t="s">
        <v>7</v>
      </c>
      <c r="B51" s="23"/>
      <c r="C51" s="68"/>
      <c r="D51" s="68">
        <v>-0.8623188405797102</v>
      </c>
      <c r="E51" s="68">
        <v>1.4210526315789473</v>
      </c>
      <c r="F51" s="68">
        <v>-0.15217391304347827</v>
      </c>
      <c r="G51" s="23"/>
      <c r="H51" s="68">
        <v>0.51282051282051277</v>
      </c>
      <c r="I51" s="80" t="s">
        <v>34</v>
      </c>
      <c r="J51" s="68">
        <v>-1.6363636363636362</v>
      </c>
      <c r="K51" s="68">
        <v>1.5</v>
      </c>
      <c r="L51" s="23"/>
      <c r="M51" s="68">
        <v>-0.32857142857142863</v>
      </c>
      <c r="N51" s="68">
        <v>-0.42553191489361697</v>
      </c>
      <c r="O51" s="68">
        <v>-0.5185185185185186</v>
      </c>
    </row>
    <row r="52" spans="1:15">
      <c r="A52" s="67" t="s">
        <v>8</v>
      </c>
      <c r="B52" s="23"/>
      <c r="C52" s="69"/>
      <c r="D52" s="69"/>
      <c r="E52" s="69"/>
      <c r="F52" s="69"/>
      <c r="G52" s="23">
        <v>-0.61587301587301591</v>
      </c>
      <c r="H52" s="69">
        <v>-0.57246376811594202</v>
      </c>
      <c r="I52" s="80" t="s">
        <v>34</v>
      </c>
      <c r="J52" s="69">
        <v>-0.39130434782608692</v>
      </c>
      <c r="K52" s="69">
        <v>0.79487179487179493</v>
      </c>
      <c r="L52" s="23">
        <v>-0.53305785123966942</v>
      </c>
      <c r="M52" s="69">
        <v>-0.20338983050847459</v>
      </c>
      <c r="N52" s="69">
        <v>-1.6136363636363638</v>
      </c>
      <c r="O52" s="69">
        <v>-0.5357142857142857</v>
      </c>
    </row>
    <row r="53" spans="1:15" ht="3" customHeight="1">
      <c r="A53" s="42"/>
      <c r="B53" s="43"/>
      <c r="C53" s="43"/>
      <c r="D53" s="43"/>
      <c r="E53" s="43"/>
      <c r="F53" s="43"/>
      <c r="G53" s="43"/>
      <c r="H53" s="43"/>
      <c r="I53" s="43"/>
      <c r="J53" s="43"/>
      <c r="K53" s="43"/>
      <c r="L53" s="43"/>
      <c r="M53" s="43"/>
      <c r="N53" s="43"/>
      <c r="O53" s="43"/>
    </row>
    <row r="54" spans="1:15" ht="4.5" customHeight="1">
      <c r="A54" s="42"/>
      <c r="B54" s="42"/>
      <c r="C54" s="42"/>
      <c r="D54" s="42"/>
      <c r="E54" s="42"/>
      <c r="F54" s="42"/>
      <c r="G54" s="42"/>
      <c r="H54" s="42"/>
      <c r="I54" s="42"/>
      <c r="J54" s="42"/>
      <c r="K54" s="42"/>
      <c r="L54" s="42"/>
      <c r="M54" s="42"/>
      <c r="N54" s="42"/>
      <c r="O54" s="42"/>
    </row>
    <row r="57" spans="1:15">
      <c r="A57" s="38" t="s">
        <v>377</v>
      </c>
      <c r="B57" s="39"/>
      <c r="C57" s="51"/>
      <c r="D57" s="51"/>
      <c r="E57" s="51"/>
      <c r="F57" s="51"/>
      <c r="G57" s="39"/>
      <c r="H57" s="51"/>
      <c r="I57" s="51"/>
      <c r="J57" s="51"/>
      <c r="K57" s="51"/>
      <c r="L57" s="39"/>
      <c r="M57" s="51"/>
      <c r="N57" s="51"/>
      <c r="O57" s="51"/>
    </row>
    <row r="58" spans="1:15">
      <c r="A58" s="218" t="s">
        <v>353</v>
      </c>
      <c r="B58" s="165">
        <v>464</v>
      </c>
      <c r="C58" s="173">
        <v>160</v>
      </c>
      <c r="D58" s="173">
        <v>162</v>
      </c>
      <c r="E58" s="173">
        <v>166</v>
      </c>
      <c r="F58" s="173">
        <v>174</v>
      </c>
      <c r="G58" s="165">
        <v>662</v>
      </c>
      <c r="H58" s="173">
        <v>147</v>
      </c>
      <c r="I58" s="173">
        <v>151</v>
      </c>
      <c r="J58" s="173">
        <v>175</v>
      </c>
      <c r="K58" s="173">
        <v>143</v>
      </c>
      <c r="L58" s="165">
        <v>616</v>
      </c>
      <c r="M58" s="173">
        <v>138</v>
      </c>
      <c r="N58" s="173">
        <v>139</v>
      </c>
      <c r="O58" s="173">
        <v>120</v>
      </c>
    </row>
    <row r="59" spans="1:15">
      <c r="A59" s="218" t="s">
        <v>354</v>
      </c>
      <c r="B59" s="165">
        <v>294</v>
      </c>
      <c r="C59" s="173">
        <v>71</v>
      </c>
      <c r="D59" s="173">
        <v>66</v>
      </c>
      <c r="E59" s="173">
        <v>71</v>
      </c>
      <c r="F59" s="173">
        <v>71</v>
      </c>
      <c r="G59" s="165">
        <v>279</v>
      </c>
      <c r="H59" s="173">
        <v>72</v>
      </c>
      <c r="I59" s="173">
        <v>69</v>
      </c>
      <c r="J59" s="173">
        <v>52</v>
      </c>
      <c r="K59" s="173">
        <v>58</v>
      </c>
      <c r="L59" s="165">
        <v>251</v>
      </c>
      <c r="M59" s="173">
        <v>72</v>
      </c>
      <c r="N59" s="173">
        <v>65</v>
      </c>
      <c r="O59" s="173">
        <v>49</v>
      </c>
    </row>
    <row r="60" spans="1:15">
      <c r="A60" s="218" t="s">
        <v>355</v>
      </c>
      <c r="B60" s="303">
        <v>448</v>
      </c>
      <c r="C60" s="173">
        <v>80</v>
      </c>
      <c r="D60" s="173">
        <v>69</v>
      </c>
      <c r="E60" s="173">
        <v>82</v>
      </c>
      <c r="F60" s="173">
        <v>53</v>
      </c>
      <c r="G60" s="303">
        <v>284</v>
      </c>
      <c r="H60" s="305">
        <v>62</v>
      </c>
      <c r="I60" s="305">
        <v>64</v>
      </c>
      <c r="J60" s="305">
        <v>65</v>
      </c>
      <c r="K60" s="305">
        <v>50</v>
      </c>
      <c r="L60" s="303">
        <v>241</v>
      </c>
      <c r="M60" s="305">
        <v>65</v>
      </c>
      <c r="N60" s="305">
        <v>60</v>
      </c>
      <c r="O60" s="305">
        <v>61</v>
      </c>
    </row>
    <row r="61" spans="1:15">
      <c r="A61" s="218"/>
      <c r="B61" s="165"/>
      <c r="C61" s="173"/>
      <c r="D61" s="173"/>
      <c r="E61" s="173"/>
      <c r="F61" s="173"/>
      <c r="G61" s="165"/>
      <c r="H61" s="302"/>
      <c r="I61" s="302"/>
      <c r="J61" s="302"/>
      <c r="K61" s="302"/>
      <c r="L61" s="165"/>
      <c r="M61" s="302"/>
      <c r="N61" s="302"/>
      <c r="O61" s="302"/>
    </row>
    <row r="62" spans="1:15" ht="27" customHeight="1">
      <c r="A62" s="304" t="s">
        <v>376</v>
      </c>
      <c r="B62" s="303">
        <v>1206</v>
      </c>
      <c r="C62" s="298">
        <v>311</v>
      </c>
      <c r="D62" s="298">
        <v>297</v>
      </c>
      <c r="E62" s="298">
        <v>319</v>
      </c>
      <c r="F62" s="298">
        <v>298</v>
      </c>
      <c r="G62" s="303">
        <v>1225</v>
      </c>
      <c r="H62" s="305">
        <v>281</v>
      </c>
      <c r="I62" s="305">
        <v>284</v>
      </c>
      <c r="J62" s="305">
        <v>292</v>
      </c>
      <c r="K62" s="305">
        <v>251</v>
      </c>
      <c r="L62" s="303">
        <v>1108</v>
      </c>
      <c r="M62" s="305">
        <v>275</v>
      </c>
      <c r="N62" s="305">
        <v>264</v>
      </c>
      <c r="O62" s="305">
        <v>230</v>
      </c>
    </row>
    <row r="63" spans="1:15">
      <c r="A63" s="301"/>
      <c r="B63" s="165"/>
      <c r="C63" s="302"/>
      <c r="D63" s="302"/>
      <c r="E63" s="302"/>
      <c r="F63" s="302"/>
      <c r="G63" s="165"/>
      <c r="H63" s="302"/>
      <c r="I63" s="302"/>
      <c r="J63" s="302"/>
      <c r="K63" s="302"/>
      <c r="L63" s="165"/>
      <c r="M63" s="302"/>
      <c r="N63" s="302"/>
      <c r="O63" s="302"/>
    </row>
    <row r="64" spans="1:15">
      <c r="B64" s="165"/>
      <c r="C64" s="173"/>
      <c r="D64" s="173"/>
      <c r="E64" s="173"/>
      <c r="F64" s="173"/>
      <c r="G64" s="165"/>
      <c r="H64" s="173"/>
      <c r="I64" s="173"/>
      <c r="J64" s="173"/>
      <c r="K64" s="173"/>
      <c r="L64" s="165"/>
      <c r="M64" s="173"/>
      <c r="N64" s="173"/>
      <c r="O64" s="173"/>
    </row>
    <row r="65" spans="1:15">
      <c r="A65" s="38" t="s">
        <v>378</v>
      </c>
      <c r="B65" s="51"/>
      <c r="C65" s="51"/>
      <c r="D65" s="51"/>
      <c r="E65" s="51"/>
      <c r="F65" s="51"/>
      <c r="G65" s="51"/>
      <c r="H65" s="51"/>
      <c r="I65" s="51"/>
      <c r="J65" s="51"/>
      <c r="K65" s="51"/>
      <c r="L65" s="51"/>
      <c r="M65" s="51"/>
      <c r="N65" s="51"/>
      <c r="O65" s="51"/>
    </row>
    <row r="66" spans="1:15">
      <c r="A66" s="218" t="s">
        <v>356</v>
      </c>
      <c r="B66" s="165">
        <v>101.93</v>
      </c>
      <c r="C66" s="173">
        <v>9</v>
      </c>
      <c r="D66" s="173">
        <v>7.77</v>
      </c>
      <c r="E66" s="173">
        <v>11.39</v>
      </c>
      <c r="F66" s="173">
        <v>2.7699999999999996</v>
      </c>
      <c r="G66" s="165">
        <v>30.93</v>
      </c>
      <c r="H66" s="173">
        <v>2</v>
      </c>
      <c r="I66" s="173">
        <v>4.3100000000000005</v>
      </c>
      <c r="J66" s="173">
        <v>19.54</v>
      </c>
      <c r="K66" s="173">
        <v>-9.7099999999999991</v>
      </c>
      <c r="L66" s="165">
        <v>16.14</v>
      </c>
      <c r="M66" s="173">
        <v>-1.23</v>
      </c>
      <c r="N66" s="173">
        <v>-2.08</v>
      </c>
      <c r="O66" s="173">
        <v>-12</v>
      </c>
    </row>
    <row r="67" spans="1:15">
      <c r="A67" s="218" t="s">
        <v>357</v>
      </c>
      <c r="B67" s="165">
        <v>117.31</v>
      </c>
      <c r="C67" s="173">
        <v>19.54</v>
      </c>
      <c r="D67" s="173">
        <v>13.23</v>
      </c>
      <c r="E67" s="173">
        <v>15.54</v>
      </c>
      <c r="F67" s="173">
        <v>8.8499999999999979</v>
      </c>
      <c r="G67" s="165">
        <v>57.16</v>
      </c>
      <c r="H67" s="173">
        <v>20</v>
      </c>
      <c r="I67" s="173">
        <v>16.32</v>
      </c>
      <c r="J67" s="173">
        <v>2.6499999999999986</v>
      </c>
      <c r="K67" s="173">
        <v>1.9200000000000159</v>
      </c>
      <c r="L67" s="165">
        <v>40.890000000000015</v>
      </c>
      <c r="M67" s="173">
        <v>22</v>
      </c>
      <c r="N67" s="173">
        <v>21</v>
      </c>
      <c r="O67" s="173">
        <v>-23</v>
      </c>
    </row>
    <row r="68" spans="1:15">
      <c r="A68" s="218" t="s">
        <v>358</v>
      </c>
      <c r="B68" s="303">
        <v>-244</v>
      </c>
      <c r="C68" s="173">
        <v>3</v>
      </c>
      <c r="D68" s="173">
        <v>-3</v>
      </c>
      <c r="E68" s="173">
        <v>-2</v>
      </c>
      <c r="F68" s="173">
        <v>-29</v>
      </c>
      <c r="G68" s="303">
        <v>-31</v>
      </c>
      <c r="H68" s="305">
        <v>-21</v>
      </c>
      <c r="I68" s="305">
        <v>-20</v>
      </c>
      <c r="J68" s="305">
        <v>-33</v>
      </c>
      <c r="K68" s="305">
        <v>-33</v>
      </c>
      <c r="L68" s="303">
        <v>-107</v>
      </c>
      <c r="M68" s="305">
        <v>-6</v>
      </c>
      <c r="N68" s="305">
        <v>-23</v>
      </c>
      <c r="O68" s="305">
        <v>-17</v>
      </c>
    </row>
    <row r="69" spans="1:15">
      <c r="A69" s="218"/>
      <c r="B69" s="165"/>
      <c r="C69" s="173"/>
      <c r="D69" s="173"/>
      <c r="E69" s="173"/>
      <c r="F69" s="173"/>
      <c r="G69" s="165"/>
      <c r="H69" s="302"/>
      <c r="I69" s="302"/>
      <c r="J69" s="302"/>
      <c r="K69" s="302"/>
      <c r="L69" s="165"/>
      <c r="M69" s="302"/>
      <c r="N69" s="302"/>
      <c r="O69" s="302"/>
    </row>
    <row r="70" spans="1:15">
      <c r="A70" s="304" t="s">
        <v>375</v>
      </c>
      <c r="B70" s="303">
        <v>-24.759999999999991</v>
      </c>
      <c r="C70" s="298">
        <v>31.54</v>
      </c>
      <c r="D70" s="298">
        <v>18</v>
      </c>
      <c r="E70" s="298">
        <v>24.93</v>
      </c>
      <c r="F70" s="298">
        <v>-17.380000000000003</v>
      </c>
      <c r="G70" s="303">
        <v>57.09</v>
      </c>
      <c r="H70" s="305">
        <v>1</v>
      </c>
      <c r="I70" s="305">
        <v>0.63000000000000256</v>
      </c>
      <c r="J70" s="305">
        <v>-10.810000000000002</v>
      </c>
      <c r="K70" s="305">
        <v>-40.789999999999985</v>
      </c>
      <c r="L70" s="303">
        <v>-49.969999999999985</v>
      </c>
      <c r="M70" s="305">
        <v>14.77</v>
      </c>
      <c r="N70" s="305">
        <v>-4.0799999999999983</v>
      </c>
      <c r="O70" s="305">
        <v>-52</v>
      </c>
    </row>
    <row r="71" spans="1:15">
      <c r="A71" s="306"/>
      <c r="B71" s="165"/>
      <c r="C71" s="298"/>
      <c r="D71" s="298"/>
      <c r="E71" s="298"/>
      <c r="F71" s="298"/>
      <c r="G71" s="165"/>
      <c r="H71" s="298"/>
      <c r="I71" s="298"/>
      <c r="J71" s="298"/>
      <c r="K71" s="298"/>
      <c r="L71" s="165"/>
      <c r="M71" s="298"/>
      <c r="N71" s="298"/>
      <c r="O71" s="298"/>
    </row>
    <row r="72" spans="1:15" ht="5.25" customHeight="1">
      <c r="A72" s="42"/>
      <c r="B72" s="42"/>
      <c r="C72" s="42"/>
      <c r="D72" s="42"/>
      <c r="E72" s="42"/>
      <c r="F72" s="42"/>
      <c r="G72" s="42"/>
      <c r="H72" s="42"/>
      <c r="I72" s="42"/>
      <c r="J72" s="42"/>
      <c r="K72" s="42"/>
      <c r="L72" s="42"/>
      <c r="M72" s="42"/>
      <c r="N72" s="42"/>
      <c r="O72" s="42"/>
    </row>
  </sheetData>
  <pageMargins left="0.39370078740157483" right="0.39370078740157483" top="0.31496062992125984" bottom="0.19685039370078741" header="0.31496062992125984" footer="0.31496062992125984"/>
  <pageSetup paperSize="9" scale="70" orientation="landscape" r:id="rId1"/>
  <headerFooter>
    <oddHeader>&amp;CBezeq - The Israel Telecommunication Corp. Ltd.</oddHeader>
    <oddFooter>&amp;R&amp;P of &amp;N
Total subs financial metrics</oddFooter>
  </headerFooter>
  <rowBreaks count="1" manualBreakCount="1">
    <brk id="53" max="1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E50"/>
  <sheetViews>
    <sheetView showGridLines="0" tabSelected="1" zoomScale="120" zoomScaleNormal="120" workbookViewId="0">
      <selection activeCell="J18" sqref="J18"/>
    </sheetView>
  </sheetViews>
  <sheetFormatPr defaultRowHeight="12.75"/>
  <cols>
    <col min="1" max="1" width="0.85546875" customWidth="1"/>
    <col min="2" max="2" width="56.42578125" customWidth="1"/>
    <col min="3" max="3" width="17.7109375" customWidth="1"/>
    <col min="4" max="4" width="15.140625" customWidth="1"/>
    <col min="5" max="5" width="15.85546875" customWidth="1"/>
  </cols>
  <sheetData>
    <row r="1" spans="2:5" ht="15.75">
      <c r="B1" s="29"/>
      <c r="C1" s="29"/>
      <c r="D1" s="29"/>
      <c r="E1" s="63"/>
    </row>
    <row r="2" spans="2:5">
      <c r="B2" s="29"/>
      <c r="C2" s="29"/>
      <c r="D2" s="29"/>
      <c r="E2" s="29"/>
    </row>
    <row r="3" spans="2:5" ht="13.5" customHeight="1">
      <c r="B3" s="30"/>
      <c r="C3" s="263" t="s">
        <v>381</v>
      </c>
      <c r="D3" s="262" t="s">
        <v>307</v>
      </c>
      <c r="E3" s="262" t="s">
        <v>309</v>
      </c>
    </row>
    <row r="4" spans="2:5">
      <c r="B4" s="242" t="s">
        <v>149</v>
      </c>
      <c r="C4" s="309" t="s">
        <v>382</v>
      </c>
      <c r="D4" s="263" t="s">
        <v>308</v>
      </c>
      <c r="E4" s="263" t="s">
        <v>310</v>
      </c>
    </row>
    <row r="5" spans="2:5" ht="4.5" customHeight="1">
      <c r="B5" s="42"/>
      <c r="C5" s="42"/>
      <c r="D5" s="42"/>
      <c r="E5" s="44"/>
    </row>
    <row r="6" spans="2:5">
      <c r="B6" s="56"/>
      <c r="C6" s="56"/>
      <c r="D6" s="56"/>
      <c r="E6" s="56"/>
    </row>
    <row r="7" spans="2:5" ht="20.25">
      <c r="B7" s="33" t="s">
        <v>311</v>
      </c>
      <c r="C7" s="33"/>
      <c r="D7" s="33"/>
      <c r="E7" s="20"/>
    </row>
    <row r="8" spans="2:5">
      <c r="B8" s="38"/>
      <c r="C8" s="38"/>
      <c r="D8" s="38"/>
      <c r="E8" s="40"/>
    </row>
    <row r="9" spans="2:5">
      <c r="B9" s="74" t="s">
        <v>280</v>
      </c>
      <c r="C9" s="262">
        <v>606</v>
      </c>
      <c r="D9" s="173">
        <f>C48</f>
        <v>846</v>
      </c>
      <c r="E9" s="173">
        <f>D48</f>
        <v>1260</v>
      </c>
    </row>
    <row r="10" spans="2:5">
      <c r="B10" s="67"/>
      <c r="C10" s="67"/>
      <c r="D10" s="69"/>
      <c r="E10" s="68"/>
    </row>
    <row r="11" spans="2:5">
      <c r="B11" s="257" t="s">
        <v>281</v>
      </c>
      <c r="C11" s="257"/>
      <c r="D11" s="257"/>
      <c r="E11" s="310"/>
    </row>
    <row r="12" spans="2:5">
      <c r="B12" s="246" t="s">
        <v>282</v>
      </c>
      <c r="C12" s="250">
        <v>516</v>
      </c>
      <c r="D12" s="250">
        <v>1970</v>
      </c>
      <c r="E12" s="250">
        <v>2101</v>
      </c>
    </row>
    <row r="13" spans="2:5">
      <c r="B13" s="247" t="s">
        <v>283</v>
      </c>
      <c r="C13" s="247">
        <v>173</v>
      </c>
      <c r="D13" s="247">
        <v>150</v>
      </c>
      <c r="E13" s="247">
        <v>7</v>
      </c>
    </row>
    <row r="14" spans="2:5">
      <c r="B14" s="247" t="s">
        <v>284</v>
      </c>
      <c r="C14" s="248">
        <v>636</v>
      </c>
      <c r="D14" s="248">
        <v>636</v>
      </c>
      <c r="E14" s="254" t="s">
        <v>122</v>
      </c>
    </row>
    <row r="15" spans="2:5">
      <c r="B15" s="247" t="s">
        <v>285</v>
      </c>
      <c r="C15" s="247">
        <v>55</v>
      </c>
      <c r="D15" s="247">
        <v>4</v>
      </c>
      <c r="E15" s="247">
        <v>3</v>
      </c>
    </row>
    <row r="16" spans="2:5">
      <c r="B16" s="246" t="s">
        <v>286</v>
      </c>
      <c r="C16" s="250">
        <f>SUM(C13:C15)</f>
        <v>864</v>
      </c>
      <c r="D16" s="250">
        <f>SUM(D13:D15)</f>
        <v>790</v>
      </c>
      <c r="E16" s="250">
        <f>SUM(E13:E15)</f>
        <v>10</v>
      </c>
    </row>
    <row r="17" spans="2:5">
      <c r="B17" s="235" t="s">
        <v>327</v>
      </c>
      <c r="C17" s="182">
        <v>0</v>
      </c>
      <c r="D17" s="296">
        <v>700</v>
      </c>
      <c r="E17" s="296">
        <v>850</v>
      </c>
    </row>
    <row r="18" spans="2:5">
      <c r="B18" s="246" t="s">
        <v>287</v>
      </c>
      <c r="C18" s="71">
        <f>C17</f>
        <v>0</v>
      </c>
      <c r="D18" s="271">
        <f>D17</f>
        <v>700</v>
      </c>
      <c r="E18" s="271">
        <f>E17</f>
        <v>850</v>
      </c>
    </row>
    <row r="19" spans="2:5">
      <c r="B19" s="245" t="s">
        <v>291</v>
      </c>
      <c r="C19" s="255">
        <f>C12+C16+C18</f>
        <v>1380</v>
      </c>
      <c r="D19" s="255">
        <f>D12+D16+D18</f>
        <v>3460</v>
      </c>
      <c r="E19" s="255">
        <f>E12+E16+E18</f>
        <v>2961</v>
      </c>
    </row>
    <row r="20" spans="2:5">
      <c r="B20" s="244"/>
      <c r="C20" s="243"/>
      <c r="D20" s="243"/>
      <c r="E20" s="243"/>
    </row>
    <row r="21" spans="2:5">
      <c r="B21" s="247" t="s">
        <v>288</v>
      </c>
      <c r="C21" s="247">
        <v>15</v>
      </c>
      <c r="D21" s="247">
        <v>85</v>
      </c>
      <c r="E21" s="247">
        <v>130</v>
      </c>
    </row>
    <row r="22" spans="2:5">
      <c r="B22" s="247" t="s">
        <v>289</v>
      </c>
      <c r="C22" s="247">
        <v>16</v>
      </c>
      <c r="D22" s="254" t="s">
        <v>122</v>
      </c>
      <c r="E22" s="254" t="s">
        <v>122</v>
      </c>
    </row>
    <row r="23" spans="2:5">
      <c r="B23" s="247" t="s">
        <v>285</v>
      </c>
      <c r="C23" s="254">
        <v>9</v>
      </c>
      <c r="D23" s="254">
        <v>22</v>
      </c>
      <c r="E23" s="254" t="s">
        <v>122</v>
      </c>
    </row>
    <row r="24" spans="2:5">
      <c r="B24" s="246" t="s">
        <v>290</v>
      </c>
      <c r="C24" s="251">
        <f>SUM(C21:C23)</f>
        <v>40</v>
      </c>
      <c r="D24" s="251">
        <f>SUM(D21:D23)</f>
        <v>107</v>
      </c>
      <c r="E24" s="251">
        <f>SUM(E21:E23)</f>
        <v>130</v>
      </c>
    </row>
    <row r="25" spans="2:5">
      <c r="B25" s="258" t="s">
        <v>303</v>
      </c>
      <c r="C25" s="259">
        <f>C19+C24</f>
        <v>1420</v>
      </c>
      <c r="D25" s="259">
        <f>D19+D24</f>
        <v>3567</v>
      </c>
      <c r="E25" s="259">
        <f>E19+E24</f>
        <v>3091</v>
      </c>
    </row>
    <row r="26" spans="2:5">
      <c r="B26" s="67"/>
      <c r="C26" s="69"/>
      <c r="D26" s="69"/>
      <c r="E26" s="68"/>
    </row>
    <row r="27" spans="2:5">
      <c r="B27" s="258" t="s">
        <v>298</v>
      </c>
      <c r="C27" s="260"/>
      <c r="D27" s="260"/>
      <c r="E27" s="260"/>
    </row>
    <row r="28" spans="2:5">
      <c r="B28" s="247" t="s">
        <v>292</v>
      </c>
      <c r="C28" s="184">
        <v>-244</v>
      </c>
      <c r="D28" s="184">
        <v>-1131</v>
      </c>
      <c r="E28" s="184">
        <v>-1089</v>
      </c>
    </row>
    <row r="29" spans="2:5">
      <c r="B29" s="247" t="s">
        <v>293</v>
      </c>
      <c r="C29" s="184">
        <v>-29</v>
      </c>
      <c r="D29" s="184" t="s">
        <v>122</v>
      </c>
      <c r="E29" s="184" t="s">
        <v>122</v>
      </c>
    </row>
    <row r="30" spans="2:5">
      <c r="B30" s="247" t="s">
        <v>285</v>
      </c>
      <c r="C30" s="184">
        <v>0</v>
      </c>
      <c r="D30" s="184" t="s">
        <v>122</v>
      </c>
      <c r="E30" s="184" t="s">
        <v>122</v>
      </c>
    </row>
    <row r="31" spans="2:5">
      <c r="B31" s="246" t="s">
        <v>294</v>
      </c>
      <c r="C31" s="252">
        <f>SUM(C28:C30)</f>
        <v>-273</v>
      </c>
      <c r="D31" s="252">
        <f>SUM(D28:D30)</f>
        <v>-1131</v>
      </c>
      <c r="E31" s="252">
        <f>SUM(E28:E30)</f>
        <v>-1089</v>
      </c>
    </row>
    <row r="32" spans="2:5">
      <c r="B32" s="247" t="s">
        <v>328</v>
      </c>
      <c r="C32" s="184">
        <v>-118</v>
      </c>
      <c r="D32" s="297">
        <v>-762</v>
      </c>
      <c r="E32" s="297">
        <v>-306</v>
      </c>
    </row>
    <row r="33" spans="2:5">
      <c r="B33" s="247" t="s">
        <v>312</v>
      </c>
      <c r="C33" s="184">
        <v>-555</v>
      </c>
      <c r="D33" s="184">
        <v>-552</v>
      </c>
      <c r="E33" s="184">
        <v>-871</v>
      </c>
    </row>
    <row r="34" spans="2:5">
      <c r="B34" s="247" t="s">
        <v>351</v>
      </c>
      <c r="C34" s="184">
        <v>-21</v>
      </c>
      <c r="D34" s="184">
        <v>-98</v>
      </c>
      <c r="E34" s="184">
        <v>-77</v>
      </c>
    </row>
    <row r="35" spans="2:5">
      <c r="B35" s="247" t="s">
        <v>295</v>
      </c>
      <c r="C35" s="184">
        <v>-22</v>
      </c>
      <c r="D35" s="184">
        <v>-115</v>
      </c>
      <c r="E35" s="184">
        <v>-115</v>
      </c>
    </row>
    <row r="36" spans="2:5">
      <c r="B36" s="247" t="s">
        <v>296</v>
      </c>
      <c r="C36" s="184">
        <v>-149</v>
      </c>
      <c r="D36" s="184">
        <v>-289</v>
      </c>
      <c r="E36" s="184">
        <v>-278</v>
      </c>
    </row>
    <row r="37" spans="2:5">
      <c r="B37" s="247" t="s">
        <v>285</v>
      </c>
      <c r="C37" s="184">
        <v>-14</v>
      </c>
      <c r="D37" s="184">
        <v>-40</v>
      </c>
      <c r="E37" s="184">
        <v>-48</v>
      </c>
    </row>
    <row r="38" spans="2:5">
      <c r="B38" s="246" t="s">
        <v>297</v>
      </c>
      <c r="C38" s="252">
        <f>SUM(C32:C37)</f>
        <v>-879</v>
      </c>
      <c r="D38" s="252">
        <f>SUM(D32:D37)</f>
        <v>-1856</v>
      </c>
      <c r="E38" s="252">
        <f>SUM(E32:E37)</f>
        <v>-1695</v>
      </c>
    </row>
    <row r="39" spans="2:5">
      <c r="B39" s="253" t="s">
        <v>260</v>
      </c>
      <c r="C39" s="256">
        <f>C31+C38</f>
        <v>-1152</v>
      </c>
      <c r="D39" s="256">
        <f>D31+D38</f>
        <v>-2987</v>
      </c>
      <c r="E39" s="256">
        <f>E31+E38</f>
        <v>-2784</v>
      </c>
    </row>
    <row r="40" spans="2:5">
      <c r="B40" s="67"/>
      <c r="C40" s="69"/>
      <c r="D40" s="69"/>
      <c r="E40" s="69"/>
    </row>
    <row r="41" spans="2:5">
      <c r="B41" s="247" t="s">
        <v>299</v>
      </c>
      <c r="C41" s="182" t="s">
        <v>122</v>
      </c>
      <c r="D41" s="184">
        <v>-130</v>
      </c>
      <c r="E41" s="184">
        <v>-130</v>
      </c>
    </row>
    <row r="42" spans="2:5">
      <c r="B42" s="247" t="s">
        <v>300</v>
      </c>
      <c r="C42" s="184">
        <v>-28</v>
      </c>
      <c r="D42" s="184">
        <v>-36</v>
      </c>
      <c r="E42" s="184">
        <v>-39</v>
      </c>
    </row>
    <row r="43" spans="2:5">
      <c r="B43" s="247" t="s">
        <v>313</v>
      </c>
      <c r="C43" s="182" t="s">
        <v>122</v>
      </c>
      <c r="D43" s="254" t="s">
        <v>122</v>
      </c>
      <c r="E43" s="182" t="s">
        <v>122</v>
      </c>
    </row>
    <row r="44" spans="2:5">
      <c r="B44" s="247" t="s">
        <v>314</v>
      </c>
      <c r="C44" s="182" t="s">
        <v>122</v>
      </c>
      <c r="D44" s="254" t="s">
        <v>122</v>
      </c>
      <c r="E44" s="184">
        <v>-130</v>
      </c>
    </row>
    <row r="45" spans="2:5">
      <c r="B45" s="246" t="s">
        <v>301</v>
      </c>
      <c r="C45" s="252">
        <f>SUM(C41:C44)</f>
        <v>-28</v>
      </c>
      <c r="D45" s="252">
        <f>SUM(D41:D44)</f>
        <v>-166</v>
      </c>
      <c r="E45" s="252">
        <f>SUM(E41:E44)</f>
        <v>-299</v>
      </c>
    </row>
    <row r="46" spans="2:5">
      <c r="B46" s="258" t="s">
        <v>304</v>
      </c>
      <c r="C46" s="261">
        <f>C39+C45</f>
        <v>-1180</v>
      </c>
      <c r="D46" s="261">
        <f>D39+D45</f>
        <v>-3153</v>
      </c>
      <c r="E46" s="261">
        <f>E39+E45</f>
        <v>-3083</v>
      </c>
    </row>
    <row r="47" spans="2:5">
      <c r="B47" s="246"/>
      <c r="C47" s="246"/>
      <c r="D47" s="246"/>
      <c r="E47" s="246"/>
    </row>
    <row r="48" spans="2:5">
      <c r="B48" s="253" t="s">
        <v>302</v>
      </c>
      <c r="C48" s="249">
        <f>C9+C25+C46</f>
        <v>846</v>
      </c>
      <c r="D48" s="249">
        <f>D9+D25+D46</f>
        <v>1260</v>
      </c>
      <c r="E48" s="249">
        <f>E9+E25+E46</f>
        <v>1268</v>
      </c>
    </row>
    <row r="49" spans="2:5" ht="5.25" customHeight="1">
      <c r="B49" s="42"/>
      <c r="C49" s="44"/>
      <c r="D49" s="44"/>
      <c r="E49" s="44"/>
    </row>
    <row r="50" spans="2:5" ht="37.5" customHeight="1">
      <c r="B50" s="313" t="s">
        <v>349</v>
      </c>
      <c r="C50" s="314"/>
      <c r="D50" s="314"/>
      <c r="E50" s="314"/>
    </row>
  </sheetData>
  <mergeCells count="1">
    <mergeCell ref="B50:E50"/>
  </mergeCells>
  <pageMargins left="0.39370078740157483" right="0.39370078740157483" top="0.39370078740157483" bottom="0.31496062992125984" header="0.11811023622047245" footer="0.31496062992125984"/>
  <pageSetup paperSize="9" scale="80" orientation="landscape" r:id="rId1"/>
  <headerFooter>
    <oddHeader>&amp;CBezeq - The Israel Telecommunication Corp. Ltd</oddHeader>
    <oddFooter>&amp;R&amp;P of &amp;N
Fixed-Line Cash Flow Forecast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R430"/>
  <sheetViews>
    <sheetView showGridLines="0" tabSelected="1" zoomScale="110" zoomScaleNormal="110" zoomScalePageLayoutView="90" workbookViewId="0">
      <pane xSplit="1" ySplit="4" topLeftCell="BF5" activePane="bottomRight" state="frozen"/>
      <selection activeCell="J18" sqref="J18"/>
      <selection pane="topRight" activeCell="J18" sqref="J18"/>
      <selection pane="bottomLeft" activeCell="J18" sqref="J18"/>
      <selection pane="bottomRight" activeCell="J18" sqref="J18"/>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52" width="8.7109375" style="1"/>
    <col min="53" max="56" width="0" style="1" hidden="1" customWidth="1"/>
    <col min="57" max="60" width="8.7109375" style="1"/>
    <col min="61" max="16384" width="8.7109375" style="3"/>
  </cols>
  <sheetData>
    <row r="1" spans="1:200" ht="15.75">
      <c r="A1" s="29"/>
      <c r="B1" s="29"/>
      <c r="C1" s="63"/>
      <c r="D1" s="63"/>
      <c r="E1" s="63"/>
      <c r="F1" s="63"/>
      <c r="G1" s="63"/>
      <c r="H1" s="63"/>
      <c r="I1" s="63"/>
      <c r="J1" s="63"/>
      <c r="K1" s="63"/>
      <c r="L1" s="63"/>
      <c r="M1" s="63"/>
      <c r="N1" s="31"/>
      <c r="O1" s="31"/>
    </row>
    <row r="2" spans="1:200">
      <c r="A2" s="29"/>
      <c r="B2" s="29"/>
      <c r="C2" s="29"/>
      <c r="D2" s="29"/>
      <c r="E2" s="29"/>
      <c r="F2" s="29"/>
      <c r="G2" s="29"/>
      <c r="H2" s="29"/>
      <c r="I2" s="29"/>
      <c r="J2" s="29"/>
      <c r="K2" s="29"/>
      <c r="L2" s="29"/>
      <c r="M2" s="29"/>
      <c r="N2" s="31"/>
      <c r="O2" s="31"/>
    </row>
    <row r="3" spans="1:200">
      <c r="A3" s="30"/>
      <c r="B3" s="45" t="s">
        <v>5</v>
      </c>
      <c r="C3" s="45" t="s">
        <v>6</v>
      </c>
      <c r="D3" s="45" t="s">
        <v>0</v>
      </c>
      <c r="E3" s="45" t="s">
        <v>1</v>
      </c>
      <c r="F3" s="45" t="s">
        <v>2</v>
      </c>
      <c r="G3" s="45" t="s">
        <v>5</v>
      </c>
      <c r="H3" s="45" t="s">
        <v>6</v>
      </c>
      <c r="I3" s="45" t="s">
        <v>0</v>
      </c>
      <c r="J3" s="45" t="s">
        <v>1</v>
      </c>
      <c r="K3" s="45" t="s">
        <v>2</v>
      </c>
      <c r="L3" s="45" t="s">
        <v>5</v>
      </c>
      <c r="M3" s="45" t="s">
        <v>6</v>
      </c>
      <c r="N3" s="45" t="s">
        <v>44</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row>
    <row r="4" spans="1:200">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row>
    <row r="5" spans="1:200"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row>
    <row r="6" spans="1:200"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row>
    <row r="7" spans="1:200" ht="18.600000000000001" customHeight="1">
      <c r="A7" s="33" t="s">
        <v>43</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row>
    <row r="8" spans="1:200"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row>
    <row r="9" spans="1:200" s="41" customFormat="1">
      <c r="A9" s="38" t="s">
        <v>25</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row>
    <row r="10" spans="1:200">
      <c r="A10" s="81"/>
      <c r="B10" s="23"/>
      <c r="C10" s="82"/>
      <c r="D10" s="82"/>
      <c r="E10" s="82"/>
      <c r="F10" s="82"/>
      <c r="G10" s="21"/>
      <c r="H10" s="82"/>
      <c r="I10" s="82"/>
      <c r="J10" s="82"/>
      <c r="L10" s="23"/>
      <c r="M10" s="82"/>
      <c r="N10" s="82"/>
      <c r="O10" s="82"/>
      <c r="Q10" s="23"/>
      <c r="R10" s="82"/>
      <c r="S10" s="82"/>
      <c r="T10" s="82"/>
      <c r="V10" s="26"/>
      <c r="W10" s="82"/>
      <c r="X10" s="82"/>
      <c r="Y10" s="82"/>
      <c r="AA10" s="26"/>
      <c r="AB10" s="82"/>
      <c r="AC10" s="82"/>
      <c r="AD10" s="82"/>
      <c r="AF10" s="26"/>
      <c r="AG10" s="82"/>
      <c r="AH10" s="82"/>
      <c r="AI10" s="82"/>
      <c r="AK10" s="26"/>
      <c r="AL10" s="82"/>
      <c r="AM10" s="82"/>
      <c r="AN10" s="82"/>
      <c r="AP10" s="26"/>
      <c r="AQ10" s="82"/>
      <c r="AR10" s="82"/>
      <c r="AS10" s="82"/>
      <c r="AU10" s="26"/>
      <c r="AV10" s="82"/>
      <c r="AW10" s="82"/>
      <c r="AX10" s="82"/>
      <c r="AZ10" s="26"/>
      <c r="BA10" s="82"/>
      <c r="BB10" s="82"/>
      <c r="BC10" s="82"/>
      <c r="BE10" s="26"/>
      <c r="BF10" s="82"/>
      <c r="BG10" s="82"/>
      <c r="BH10" s="82"/>
      <c r="BI10" s="1"/>
      <c r="BJ10" s="26"/>
      <c r="BK10" s="82"/>
      <c r="BL10" s="82"/>
      <c r="BM10" s="82"/>
    </row>
    <row r="11" spans="1:200">
      <c r="A11" s="65" t="s">
        <v>63</v>
      </c>
      <c r="B11" s="35">
        <v>14711</v>
      </c>
      <c r="C11" s="66">
        <v>3473</v>
      </c>
      <c r="D11" s="66">
        <v>3306</v>
      </c>
      <c r="E11" s="66">
        <v>3379</v>
      </c>
      <c r="F11" s="66">
        <v>3103</v>
      </c>
      <c r="G11" s="35">
        <v>13260</v>
      </c>
      <c r="H11" s="66">
        <v>3077</v>
      </c>
      <c r="I11" s="66">
        <v>2972</v>
      </c>
      <c r="J11" s="66">
        <v>3051</v>
      </c>
      <c r="K11" s="66">
        <v>2917</v>
      </c>
      <c r="L11" s="35">
        <v>12017</v>
      </c>
      <c r="M11" s="66">
        <v>2732</v>
      </c>
      <c r="N11" s="66">
        <v>2717</v>
      </c>
      <c r="O11" s="66">
        <v>2629</v>
      </c>
      <c r="P11" s="66">
        <v>2621</v>
      </c>
      <c r="Q11" s="35">
        <v>10699</v>
      </c>
      <c r="R11" s="66">
        <v>2521</v>
      </c>
      <c r="S11" s="66">
        <v>2415</v>
      </c>
      <c r="T11" s="66">
        <v>2482</v>
      </c>
      <c r="U11" s="66">
        <v>2339</v>
      </c>
      <c r="V11" s="35">
        <v>9758</v>
      </c>
      <c r="W11" s="66">
        <v>2360</v>
      </c>
      <c r="X11" s="66">
        <v>2228</v>
      </c>
      <c r="Y11" s="66">
        <v>2127</v>
      </c>
      <c r="Z11" s="66">
        <v>1979</v>
      </c>
      <c r="AA11" s="35">
        <v>8694</v>
      </c>
      <c r="AB11" s="66">
        <v>1788</v>
      </c>
      <c r="AC11" s="66">
        <v>1805</v>
      </c>
      <c r="AD11" s="66">
        <v>1712</v>
      </c>
      <c r="AE11" s="66">
        <v>1742</v>
      </c>
      <c r="AF11" s="35">
        <v>7047</v>
      </c>
      <c r="AG11" s="66">
        <v>1608</v>
      </c>
      <c r="AH11" s="66">
        <v>1522</v>
      </c>
      <c r="AI11" s="66">
        <v>1588</v>
      </c>
      <c r="AJ11" s="66">
        <v>1482</v>
      </c>
      <c r="AK11" s="35">
        <v>6200</v>
      </c>
      <c r="AL11" s="66">
        <v>1459</v>
      </c>
      <c r="AM11" s="66">
        <v>1396</v>
      </c>
      <c r="AN11" s="66">
        <v>1373</v>
      </c>
      <c r="AO11" s="66">
        <v>1379</v>
      </c>
      <c r="AP11" s="35">
        <v>5607</v>
      </c>
      <c r="AQ11" s="66">
        <v>1316</v>
      </c>
      <c r="AR11" s="66">
        <v>1257</v>
      </c>
      <c r="AS11" s="66">
        <v>1297</v>
      </c>
      <c r="AT11" s="66">
        <v>1136</v>
      </c>
      <c r="AU11" s="35">
        <v>5006</v>
      </c>
      <c r="AV11" s="66">
        <v>1177</v>
      </c>
      <c r="AW11" s="66">
        <v>1098</v>
      </c>
      <c r="AX11" s="66">
        <v>1132</v>
      </c>
      <c r="AY11" s="66">
        <v>1068</v>
      </c>
      <c r="AZ11" s="35">
        <v>4475</v>
      </c>
      <c r="BA11" s="66">
        <v>1055</v>
      </c>
      <c r="BB11" s="66">
        <v>1010</v>
      </c>
      <c r="BC11" s="66">
        <v>960</v>
      </c>
      <c r="BD11" s="66">
        <v>989</v>
      </c>
      <c r="BE11" s="35">
        <v>4014</v>
      </c>
      <c r="BF11" s="66">
        <v>926</v>
      </c>
      <c r="BG11" s="66">
        <v>865</v>
      </c>
      <c r="BH11" s="66">
        <v>888</v>
      </c>
      <c r="BI11" s="66">
        <v>820</v>
      </c>
      <c r="BJ11" s="35">
        <v>3499</v>
      </c>
      <c r="BK11" s="66">
        <v>883</v>
      </c>
      <c r="BL11" s="66">
        <v>1079</v>
      </c>
      <c r="BM11" s="66">
        <v>1019</v>
      </c>
    </row>
    <row r="12" spans="1:200">
      <c r="A12" s="67" t="s">
        <v>7</v>
      </c>
      <c r="B12" s="23"/>
      <c r="C12" s="68"/>
      <c r="D12" s="68">
        <v>-4.8085228908724464E-2</v>
      </c>
      <c r="E12" s="68">
        <v>2.2081064730792521E-2</v>
      </c>
      <c r="F12" s="68">
        <v>-8.1680970701390909E-2</v>
      </c>
      <c r="G12" s="23"/>
      <c r="H12" s="68">
        <v>-8.3789880760554158E-3</v>
      </c>
      <c r="I12" s="68">
        <v>-3.412414689632759E-2</v>
      </c>
      <c r="J12" s="68">
        <v>2.6581426648721429E-2</v>
      </c>
      <c r="K12" s="68">
        <v>-4.3920026220911179E-2</v>
      </c>
      <c r="L12" s="26"/>
      <c r="M12" s="68">
        <v>-6.3421323277339736E-2</v>
      </c>
      <c r="N12" s="68">
        <v>-5.4904831625183226E-3</v>
      </c>
      <c r="O12" s="68">
        <v>-3.2388663967611309E-2</v>
      </c>
      <c r="P12" s="68">
        <v>-3.042982122479998E-3</v>
      </c>
      <c r="Q12" s="26"/>
      <c r="R12" s="68">
        <v>-3.815337657382678E-2</v>
      </c>
      <c r="S12" s="68">
        <v>-4.2046806822689464E-2</v>
      </c>
      <c r="T12" s="68">
        <v>2.7743271221532195E-2</v>
      </c>
      <c r="U12" s="68">
        <v>-5.7614826752618864E-2</v>
      </c>
      <c r="V12" s="26"/>
      <c r="W12" s="68">
        <v>8.9781958101753379E-3</v>
      </c>
      <c r="X12" s="68">
        <v>-5.5932203389830515E-2</v>
      </c>
      <c r="Y12" s="68">
        <v>-4.5332136445242366E-2</v>
      </c>
      <c r="Z12" s="68">
        <v>-6.9581570286788907E-2</v>
      </c>
      <c r="AA12" s="26"/>
      <c r="AB12" s="68">
        <v>-9.6513390601313809E-2</v>
      </c>
      <c r="AC12" s="68">
        <v>9.5078299776285569E-3</v>
      </c>
      <c r="AD12" s="68">
        <v>-5.1523545706371188E-2</v>
      </c>
      <c r="AE12" s="68">
        <v>1.7523364485981352E-2</v>
      </c>
      <c r="AF12" s="26"/>
      <c r="AG12" s="68">
        <v>-7.6923076923076872E-2</v>
      </c>
      <c r="AH12" s="68">
        <v>-5.3482587064676568E-2</v>
      </c>
      <c r="AI12" s="68">
        <v>4.3363994743758294E-2</v>
      </c>
      <c r="AJ12" s="68">
        <v>-6.6750629722921895E-2</v>
      </c>
      <c r="AK12" s="26"/>
      <c r="AL12" s="68">
        <v>-1.5519568151147078E-2</v>
      </c>
      <c r="AM12" s="68">
        <v>-4.3180260452364672E-2</v>
      </c>
      <c r="AN12" s="68">
        <v>-1.6475644699140424E-2</v>
      </c>
      <c r="AO12" s="68">
        <v>4.3699927166787056E-3</v>
      </c>
      <c r="AP12" s="26"/>
      <c r="AQ12" s="68">
        <v>-4.5685279187817285E-2</v>
      </c>
      <c r="AR12" s="68">
        <v>-4.4832826747720378E-2</v>
      </c>
      <c r="AS12" s="68">
        <v>3.1821797931583129E-2</v>
      </c>
      <c r="AT12" s="68">
        <v>-0.12413261372397844</v>
      </c>
      <c r="AU12" s="26"/>
      <c r="AV12" s="68">
        <v>3.6091549295774739E-2</v>
      </c>
      <c r="AW12" s="68">
        <v>-6.7119796091758666E-2</v>
      </c>
      <c r="AX12" s="68">
        <v>3.0965391621129434E-2</v>
      </c>
      <c r="AY12" s="68">
        <v>-5.6537102473498191E-2</v>
      </c>
      <c r="AZ12" s="26"/>
      <c r="BA12" s="68">
        <v>-1.2172284644194731E-2</v>
      </c>
      <c r="BB12" s="68">
        <v>-4.2654028436018954E-2</v>
      </c>
      <c r="BC12" s="68">
        <v>-4.9504950495049549E-2</v>
      </c>
      <c r="BD12" s="68">
        <v>3.0208333333333393E-2</v>
      </c>
      <c r="BE12" s="26"/>
      <c r="BF12" s="68">
        <v>-6.3700707785642074E-2</v>
      </c>
      <c r="BG12" s="68">
        <v>-6.5874730021598271E-2</v>
      </c>
      <c r="BH12" s="68">
        <v>2.6589595375722475E-2</v>
      </c>
      <c r="BI12" s="68">
        <v>-7.6576576576576572E-2</v>
      </c>
      <c r="BJ12" s="26"/>
      <c r="BK12" s="68">
        <v>7.6829268292682995E-2</v>
      </c>
      <c r="BL12" s="68">
        <v>0.22197055492638729</v>
      </c>
      <c r="BM12" s="68">
        <v>-5.5607043558850822E-2</v>
      </c>
    </row>
    <row r="13" spans="1:200">
      <c r="A13" s="67" t="s">
        <v>8</v>
      </c>
      <c r="B13" s="23"/>
      <c r="C13" s="69"/>
      <c r="D13" s="69"/>
      <c r="E13" s="69"/>
      <c r="F13" s="69"/>
      <c r="G13" s="23">
        <v>-9.8633675480932603E-2</v>
      </c>
      <c r="H13" s="69">
        <v>-0.11402245896919094</v>
      </c>
      <c r="I13" s="69">
        <v>-0.10102843315184518</v>
      </c>
      <c r="J13" s="69">
        <v>-9.7070139094406649E-2</v>
      </c>
      <c r="K13" s="68">
        <v>-5.9941991621011881E-2</v>
      </c>
      <c r="L13" s="23">
        <v>-9.3740573152337858E-2</v>
      </c>
      <c r="M13" s="69">
        <v>-0.11212219694507641</v>
      </c>
      <c r="N13" s="69">
        <v>-8.5800807537012136E-2</v>
      </c>
      <c r="O13" s="69">
        <v>-0.13831530645689938</v>
      </c>
      <c r="P13" s="68">
        <v>-0.10147411724374356</v>
      </c>
      <c r="Q13" s="23">
        <v>-0.10967795622867604</v>
      </c>
      <c r="R13" s="69">
        <v>-7.7232796486090827E-2</v>
      </c>
      <c r="S13" s="69">
        <v>-0.11115200588884799</v>
      </c>
      <c r="T13" s="69">
        <v>-5.5914796500570518E-2</v>
      </c>
      <c r="U13" s="68">
        <v>-0.10759252193819158</v>
      </c>
      <c r="V13" s="23">
        <v>-8.7952145060286036E-2</v>
      </c>
      <c r="W13" s="69">
        <v>-6.3863546211820665E-2</v>
      </c>
      <c r="X13" s="69">
        <v>-7.7432712215320887E-2</v>
      </c>
      <c r="Y13" s="69">
        <v>-0.14302981466559228</v>
      </c>
      <c r="Z13" s="68">
        <v>-0.15391192817443355</v>
      </c>
      <c r="AA13" s="23">
        <v>-0.10903873744619796</v>
      </c>
      <c r="AB13" s="69">
        <v>-0.24237288135593216</v>
      </c>
      <c r="AC13" s="69">
        <v>-0.18985637342908435</v>
      </c>
      <c r="AD13" s="69">
        <v>-0.19511048425011757</v>
      </c>
      <c r="AE13" s="68">
        <v>-0.11975745325922182</v>
      </c>
      <c r="AF13" s="23">
        <v>-0.18944099378881984</v>
      </c>
      <c r="AG13" s="69">
        <v>-0.10067114093959728</v>
      </c>
      <c r="AH13" s="69">
        <v>-0.15678670360110802</v>
      </c>
      <c r="AI13" s="69">
        <v>-7.2429906542056055E-2</v>
      </c>
      <c r="AJ13" s="68">
        <v>-0.14925373134328357</v>
      </c>
      <c r="AK13" s="23">
        <v>-0.12019298992479066</v>
      </c>
      <c r="AL13" s="69">
        <v>-9.2661691542288538E-2</v>
      </c>
      <c r="AM13" s="69">
        <v>-8.2785808147174733E-2</v>
      </c>
      <c r="AN13" s="69">
        <v>-0.13539042821158687</v>
      </c>
      <c r="AO13" s="68">
        <v>-6.9500674763832704E-2</v>
      </c>
      <c r="AP13" s="23">
        <v>-9.5645161290322633E-2</v>
      </c>
      <c r="AQ13" s="69">
        <v>-9.8012337217272094E-2</v>
      </c>
      <c r="AR13" s="69">
        <v>-9.957020057306587E-2</v>
      </c>
      <c r="AS13" s="69">
        <v>-5.5353241077931492E-2</v>
      </c>
      <c r="AT13" s="68">
        <v>-0.17621464829586653</v>
      </c>
      <c r="AU13" s="23">
        <v>-0.10718744426609594</v>
      </c>
      <c r="AV13" s="69">
        <v>-0.10562310030395139</v>
      </c>
      <c r="AW13" s="69">
        <v>-0.12649164677804292</v>
      </c>
      <c r="AX13" s="69">
        <v>-0.1272166538164996</v>
      </c>
      <c r="AY13" s="68">
        <v>-5.9859154929577496E-2</v>
      </c>
      <c r="AZ13" s="23">
        <v>-0.10607271274470631</v>
      </c>
      <c r="BA13" s="69">
        <v>-0.10365335598980463</v>
      </c>
      <c r="BB13" s="69">
        <v>-8.0145719489981837E-2</v>
      </c>
      <c r="BC13" s="69">
        <v>-0.15194346289752647</v>
      </c>
      <c r="BD13" s="68">
        <v>-7.3970037453183535E-2</v>
      </c>
      <c r="BE13" s="23">
        <v>-0.10301675977653635</v>
      </c>
      <c r="BF13" s="69">
        <v>-0.12227488151658772</v>
      </c>
      <c r="BG13" s="69">
        <v>-0.14356435643564358</v>
      </c>
      <c r="BH13" s="69">
        <v>-7.4999999999999956E-2</v>
      </c>
      <c r="BI13" s="68">
        <v>-0.17087967644084934</v>
      </c>
      <c r="BJ13" s="23">
        <v>-0.12830094668659686</v>
      </c>
      <c r="BK13" s="69">
        <v>-4.643628509719222E-2</v>
      </c>
      <c r="BL13" s="69">
        <v>0.24739884393063583</v>
      </c>
      <c r="BM13" s="69">
        <v>0.14752252252252251</v>
      </c>
    </row>
    <row r="14" spans="1:200">
      <c r="A14" s="67"/>
      <c r="B14" s="23"/>
      <c r="C14" s="69"/>
      <c r="D14" s="69"/>
      <c r="E14" s="69"/>
      <c r="F14" s="69"/>
      <c r="G14" s="23"/>
      <c r="H14" s="69"/>
      <c r="I14" s="69"/>
      <c r="J14" s="69"/>
      <c r="K14" s="68"/>
      <c r="L14" s="23"/>
      <c r="M14" s="69"/>
      <c r="N14" s="69"/>
      <c r="O14" s="69"/>
      <c r="P14" s="68"/>
      <c r="Q14" s="23"/>
      <c r="R14" s="69"/>
      <c r="S14" s="69"/>
      <c r="T14" s="69"/>
      <c r="U14" s="68"/>
      <c r="V14" s="23"/>
      <c r="W14" s="69"/>
      <c r="X14" s="69"/>
      <c r="Y14" s="69"/>
      <c r="Z14" s="68"/>
      <c r="AA14" s="23"/>
      <c r="AB14" s="69"/>
      <c r="AC14" s="69"/>
      <c r="AD14" s="69"/>
      <c r="AE14" s="68"/>
      <c r="AF14" s="23"/>
      <c r="AG14" s="69"/>
      <c r="AH14" s="69"/>
      <c r="AI14" s="69"/>
      <c r="AJ14" s="68"/>
      <c r="AK14" s="23"/>
      <c r="AL14" s="69"/>
      <c r="AM14" s="69"/>
      <c r="AN14" s="69"/>
      <c r="AO14" s="68"/>
      <c r="AP14" s="23"/>
      <c r="AQ14" s="69"/>
      <c r="AR14" s="69"/>
      <c r="AS14" s="69"/>
      <c r="AT14" s="68"/>
      <c r="AU14" s="23"/>
      <c r="AV14" s="69"/>
      <c r="AW14" s="69"/>
      <c r="AX14" s="69"/>
      <c r="AY14" s="68"/>
      <c r="AZ14" s="23"/>
      <c r="BA14" s="69"/>
      <c r="BB14" s="69"/>
      <c r="BC14" s="69"/>
      <c r="BD14" s="68"/>
      <c r="BE14" s="23"/>
      <c r="BF14" s="69"/>
      <c r="BG14" s="69"/>
      <c r="BH14" s="69"/>
      <c r="BI14" s="68"/>
      <c r="BJ14" s="23"/>
      <c r="BK14" s="69"/>
      <c r="BL14" s="69"/>
      <c r="BM14" s="69"/>
    </row>
    <row r="15" spans="1:200">
      <c r="A15" s="65" t="s">
        <v>37</v>
      </c>
      <c r="B15" s="36">
        <v>6411</v>
      </c>
      <c r="C15" s="83">
        <v>1673</v>
      </c>
      <c r="D15" s="83">
        <v>1651</v>
      </c>
      <c r="E15" s="83">
        <v>1719</v>
      </c>
      <c r="F15" s="66">
        <v>1648</v>
      </c>
      <c r="G15" s="36">
        <v>6691</v>
      </c>
      <c r="H15" s="83">
        <v>1654</v>
      </c>
      <c r="I15" s="83">
        <v>1659</v>
      </c>
      <c r="J15" s="83">
        <v>1731</v>
      </c>
      <c r="K15" s="66">
        <v>1674</v>
      </c>
      <c r="L15" s="35">
        <v>6718</v>
      </c>
      <c r="M15" s="83">
        <v>1623</v>
      </c>
      <c r="N15" s="83">
        <v>1634</v>
      </c>
      <c r="O15" s="83">
        <v>1646</v>
      </c>
      <c r="P15" s="66">
        <v>1644</v>
      </c>
      <c r="Q15" s="35">
        <v>6547</v>
      </c>
      <c r="R15" s="83">
        <v>1577</v>
      </c>
      <c r="S15" s="83">
        <v>1535</v>
      </c>
      <c r="T15" s="83">
        <v>1602</v>
      </c>
      <c r="U15" s="66">
        <v>1526</v>
      </c>
      <c r="V15" s="35">
        <v>6240</v>
      </c>
      <c r="W15" s="83">
        <v>1543</v>
      </c>
      <c r="X15" s="83">
        <v>1516</v>
      </c>
      <c r="Y15" s="83">
        <v>1595</v>
      </c>
      <c r="Z15" s="66">
        <v>1571</v>
      </c>
      <c r="AA15" s="35">
        <v>6225</v>
      </c>
      <c r="AB15" s="83">
        <v>1503</v>
      </c>
      <c r="AC15" s="83">
        <v>1550</v>
      </c>
      <c r="AD15" s="83">
        <v>1521</v>
      </c>
      <c r="AE15" s="66">
        <v>1541</v>
      </c>
      <c r="AF15" s="35">
        <v>6115</v>
      </c>
      <c r="AG15" s="83">
        <v>1467</v>
      </c>
      <c r="AH15" s="83">
        <v>1424</v>
      </c>
      <c r="AI15" s="83">
        <v>1498</v>
      </c>
      <c r="AJ15" s="66">
        <v>1440</v>
      </c>
      <c r="AK15" s="35">
        <v>5829</v>
      </c>
      <c r="AL15" s="83">
        <v>1429</v>
      </c>
      <c r="AM15" s="83">
        <v>1386</v>
      </c>
      <c r="AN15" s="83">
        <v>1410</v>
      </c>
      <c r="AO15" s="66">
        <v>1403</v>
      </c>
      <c r="AP15" s="35">
        <v>5628</v>
      </c>
      <c r="AQ15" s="83">
        <v>1348</v>
      </c>
      <c r="AR15" s="83">
        <v>1314</v>
      </c>
      <c r="AS15" s="83">
        <v>1383</v>
      </c>
      <c r="AT15" s="66">
        <v>1252</v>
      </c>
      <c r="AU15" s="35">
        <v>5297</v>
      </c>
      <c r="AV15" s="83">
        <v>1281</v>
      </c>
      <c r="AW15" s="83">
        <v>1220</v>
      </c>
      <c r="AX15" s="83">
        <v>1266</v>
      </c>
      <c r="AY15" s="66">
        <v>1205</v>
      </c>
      <c r="AZ15" s="35">
        <v>4972</v>
      </c>
      <c r="BA15" s="83">
        <v>1191</v>
      </c>
      <c r="BB15" s="83">
        <v>1151</v>
      </c>
      <c r="BC15" s="83">
        <v>1125</v>
      </c>
      <c r="BD15" s="66">
        <v>1160</v>
      </c>
      <c r="BE15" s="35">
        <v>4627</v>
      </c>
      <c r="BF15" s="83">
        <v>1090</v>
      </c>
      <c r="BG15" s="83">
        <v>1056</v>
      </c>
      <c r="BH15" s="83">
        <v>1099</v>
      </c>
      <c r="BI15" s="66">
        <v>1046</v>
      </c>
      <c r="BJ15" s="35">
        <v>4291</v>
      </c>
      <c r="BK15" s="83">
        <v>1120</v>
      </c>
      <c r="BL15" s="83">
        <v>1293</v>
      </c>
      <c r="BM15" s="83">
        <v>1368</v>
      </c>
    </row>
    <row r="16" spans="1:200">
      <c r="A16" s="67" t="s">
        <v>7</v>
      </c>
      <c r="B16" s="23"/>
      <c r="C16" s="68"/>
      <c r="D16" s="68">
        <v>-1.3150029886431547E-2</v>
      </c>
      <c r="E16" s="68">
        <v>4.1187159297395581E-2</v>
      </c>
      <c r="F16" s="68">
        <v>-4.1303083187899992E-2</v>
      </c>
      <c r="G16" s="23"/>
      <c r="H16" s="68">
        <v>3.6407766990291801E-3</v>
      </c>
      <c r="I16" s="68">
        <v>3.0229746070133956E-3</v>
      </c>
      <c r="J16" s="68">
        <v>4.3399638336347302E-2</v>
      </c>
      <c r="K16" s="68">
        <v>-3.2928942807625705E-2</v>
      </c>
      <c r="L16" s="26"/>
      <c r="M16" s="68">
        <v>-3.046594982078854E-2</v>
      </c>
      <c r="N16" s="68">
        <v>6.7775723967959944E-3</v>
      </c>
      <c r="O16" s="68">
        <v>7.3439412484699318E-3</v>
      </c>
      <c r="P16" s="68">
        <v>-1.2150668286755595E-3</v>
      </c>
      <c r="Q16" s="26"/>
      <c r="R16" s="68">
        <v>-4.0754257907542613E-2</v>
      </c>
      <c r="S16" s="68">
        <v>-2.6632847178186481E-2</v>
      </c>
      <c r="T16" s="68">
        <v>4.3648208469055483E-2</v>
      </c>
      <c r="U16" s="68">
        <v>-4.7440699126092389E-2</v>
      </c>
      <c r="V16" s="26"/>
      <c r="W16" s="68">
        <v>1.1140235910878094E-2</v>
      </c>
      <c r="X16" s="68">
        <v>-1.7498379779650075E-2</v>
      </c>
      <c r="Y16" s="68">
        <v>5.2110817941952492E-2</v>
      </c>
      <c r="Z16" s="68">
        <v>-1.5047021943573657E-2</v>
      </c>
      <c r="AA16" s="26"/>
      <c r="AB16" s="68">
        <v>-4.3284532145130505E-2</v>
      </c>
      <c r="AC16" s="68">
        <v>3.1270791749833604E-2</v>
      </c>
      <c r="AD16" s="68">
        <v>-1.8709677419354809E-2</v>
      </c>
      <c r="AE16" s="68">
        <v>1.3149243918474607E-2</v>
      </c>
      <c r="AF16" s="26"/>
      <c r="AG16" s="68">
        <v>-4.8020765736534687E-2</v>
      </c>
      <c r="AH16" s="68">
        <v>-2.9311520109066125E-2</v>
      </c>
      <c r="AI16" s="68">
        <v>5.1966292134831393E-2</v>
      </c>
      <c r="AJ16" s="68">
        <v>-3.8718291054739673E-2</v>
      </c>
      <c r="AK16" s="26"/>
      <c r="AL16" s="68">
        <v>-7.6388888888888618E-3</v>
      </c>
      <c r="AM16" s="68">
        <v>-3.0090972708187502E-2</v>
      </c>
      <c r="AN16" s="68">
        <v>1.7316017316017396E-2</v>
      </c>
      <c r="AO16" s="68">
        <v>-4.9645390070921502E-3</v>
      </c>
      <c r="AP16" s="26"/>
      <c r="AQ16" s="68">
        <v>-3.9201710620099806E-2</v>
      </c>
      <c r="AR16" s="68">
        <v>-2.5222551928783421E-2</v>
      </c>
      <c r="AS16" s="68">
        <v>5.2511415525114069E-2</v>
      </c>
      <c r="AT16" s="68">
        <v>-9.4721619667389678E-2</v>
      </c>
      <c r="AU16" s="26"/>
      <c r="AV16" s="68">
        <v>2.3162939297124652E-2</v>
      </c>
      <c r="AW16" s="68">
        <v>-4.7619047619047672E-2</v>
      </c>
      <c r="AX16" s="68">
        <v>3.770491803278686E-2</v>
      </c>
      <c r="AY16" s="68">
        <v>-4.8183254344391746E-2</v>
      </c>
      <c r="AZ16" s="26"/>
      <c r="BA16" s="68">
        <v>-1.1618257261410747E-2</v>
      </c>
      <c r="BB16" s="68">
        <v>-3.3585222502099055E-2</v>
      </c>
      <c r="BC16" s="68">
        <v>-2.2589052997393555E-2</v>
      </c>
      <c r="BD16" s="68">
        <v>3.1111111111111089E-2</v>
      </c>
      <c r="BE16" s="26"/>
      <c r="BF16" s="68">
        <v>-6.0344827586206851E-2</v>
      </c>
      <c r="BG16" s="68">
        <v>-3.1192660550458662E-2</v>
      </c>
      <c r="BH16" s="68">
        <v>4.0719696969697017E-2</v>
      </c>
      <c r="BI16" s="68">
        <v>-4.8225659690627865E-2</v>
      </c>
      <c r="BJ16" s="26"/>
      <c r="BK16" s="68">
        <v>7.074569789674956E-2</v>
      </c>
      <c r="BL16" s="68">
        <v>0.15446428571428572</v>
      </c>
      <c r="BM16" s="68">
        <v>5.8004640371229765E-2</v>
      </c>
    </row>
    <row r="17" spans="1:65">
      <c r="A17" s="67" t="s">
        <v>8</v>
      </c>
      <c r="B17" s="23"/>
      <c r="C17" s="69"/>
      <c r="D17" s="69"/>
      <c r="E17" s="69"/>
      <c r="F17" s="69"/>
      <c r="G17" s="23">
        <v>4.3674933707689823E-2</v>
      </c>
      <c r="H17" s="69">
        <v>-1.1356843992827215E-2</v>
      </c>
      <c r="I17" s="69">
        <v>4.8455481526348265E-3</v>
      </c>
      <c r="J17" s="69">
        <v>6.9808027923210503E-3</v>
      </c>
      <c r="K17" s="68">
        <v>1.5776699029126151E-2</v>
      </c>
      <c r="L17" s="23">
        <v>4.0352712599014406E-3</v>
      </c>
      <c r="M17" s="69">
        <v>-1.8742442563482453E-2</v>
      </c>
      <c r="N17" s="69">
        <v>-1.5069318866787196E-2</v>
      </c>
      <c r="O17" s="69">
        <v>-4.9104563835932979E-2</v>
      </c>
      <c r="P17" s="68">
        <v>-1.7921146953404965E-2</v>
      </c>
      <c r="Q17" s="23">
        <v>-2.5454004167907107E-2</v>
      </c>
      <c r="R17" s="69">
        <v>-2.8342575477510734E-2</v>
      </c>
      <c r="S17" s="69">
        <v>-6.0587515299877603E-2</v>
      </c>
      <c r="T17" s="69">
        <v>-2.6731470230862753E-2</v>
      </c>
      <c r="U17" s="68">
        <v>-7.1776155717761525E-2</v>
      </c>
      <c r="V17" s="23">
        <v>-4.6891706124942756E-2</v>
      </c>
      <c r="W17" s="69">
        <v>-2.1559923906150913E-2</v>
      </c>
      <c r="X17" s="69">
        <v>-1.2377850162866411E-2</v>
      </c>
      <c r="Y17" s="69">
        <v>-4.3695380774032566E-3</v>
      </c>
      <c r="Z17" s="68">
        <v>2.9488859764089215E-2</v>
      </c>
      <c r="AA17" s="23">
        <v>-2.4038461538461453E-3</v>
      </c>
      <c r="AB17" s="69">
        <v>-2.5923525599481523E-2</v>
      </c>
      <c r="AC17" s="69">
        <v>2.2427440633245421E-2</v>
      </c>
      <c r="AD17" s="69">
        <v>-4.6394984326018851E-2</v>
      </c>
      <c r="AE17" s="68">
        <v>-1.9096117122851641E-2</v>
      </c>
      <c r="AF17" s="23">
        <v>-1.7670682730923648E-2</v>
      </c>
      <c r="AG17" s="69">
        <v>-2.39520958083832E-2</v>
      </c>
      <c r="AH17" s="69">
        <v>-8.1290322580645169E-2</v>
      </c>
      <c r="AI17" s="69">
        <v>-1.5121630506245931E-2</v>
      </c>
      <c r="AJ17" s="68">
        <v>-6.5541855937702787E-2</v>
      </c>
      <c r="AK17" s="23">
        <v>-4.6770237121831593E-2</v>
      </c>
      <c r="AL17" s="69">
        <v>-2.5903203817314258E-2</v>
      </c>
      <c r="AM17" s="69">
        <v>-2.6685393258427004E-2</v>
      </c>
      <c r="AN17" s="69">
        <v>-5.8744993324432615E-2</v>
      </c>
      <c r="AO17" s="68">
        <v>-2.5694444444444464E-2</v>
      </c>
      <c r="AP17" s="23">
        <v>-3.4482758620689613E-2</v>
      </c>
      <c r="AQ17" s="69">
        <v>-5.6682995101469569E-2</v>
      </c>
      <c r="AR17" s="69">
        <v>-5.1948051948051965E-2</v>
      </c>
      <c r="AS17" s="69">
        <v>-1.9148936170212738E-2</v>
      </c>
      <c r="AT17" s="68">
        <v>-0.10762651461154671</v>
      </c>
      <c r="AU17" s="23">
        <v>-5.8813077469793917E-2</v>
      </c>
      <c r="AV17" s="69">
        <v>-4.9703264094955513E-2</v>
      </c>
      <c r="AW17" s="69">
        <v>-7.1537290715372959E-2</v>
      </c>
      <c r="AX17" s="69">
        <v>-8.4598698481561874E-2</v>
      </c>
      <c r="AY17" s="68">
        <v>-3.7539936102236382E-2</v>
      </c>
      <c r="AZ17" s="23">
        <v>-6.1355484236360169E-2</v>
      </c>
      <c r="BA17" s="69">
        <v>-7.0257611241217766E-2</v>
      </c>
      <c r="BB17" s="69">
        <v>-5.6557377049180291E-2</v>
      </c>
      <c r="BC17" s="69">
        <v>-0.11137440758293837</v>
      </c>
      <c r="BD17" s="68">
        <v>-3.7344398340248941E-2</v>
      </c>
      <c r="BE17" s="23">
        <v>-6.938857602574422E-2</v>
      </c>
      <c r="BF17" s="69">
        <v>-8.4802686817800121E-2</v>
      </c>
      <c r="BG17" s="69">
        <v>-8.2536924413553425E-2</v>
      </c>
      <c r="BH17" s="69">
        <v>-2.3111111111111082E-2</v>
      </c>
      <c r="BI17" s="68">
        <v>-9.8275862068965547E-2</v>
      </c>
      <c r="BJ17" s="23">
        <v>-7.2617246596066609E-2</v>
      </c>
      <c r="BK17" s="69">
        <v>2.7522935779816571E-2</v>
      </c>
      <c r="BL17" s="69">
        <v>0.22443181818181812</v>
      </c>
      <c r="BM17" s="69">
        <v>0.24476797088262048</v>
      </c>
    </row>
    <row r="18" spans="1:65">
      <c r="A18" s="67"/>
      <c r="B18" s="23"/>
      <c r="C18" s="69"/>
      <c r="D18" s="69"/>
      <c r="E18" s="69"/>
      <c r="F18" s="69"/>
      <c r="G18" s="23"/>
      <c r="H18" s="69"/>
      <c r="I18" s="69"/>
      <c r="J18" s="69"/>
      <c r="K18" s="68"/>
      <c r="L18" s="23"/>
      <c r="M18" s="69"/>
      <c r="N18" s="69"/>
      <c r="O18" s="69"/>
      <c r="P18" s="68"/>
      <c r="Q18" s="23"/>
      <c r="R18" s="69"/>
      <c r="S18" s="69"/>
      <c r="T18" s="69"/>
      <c r="U18" s="68"/>
      <c r="V18" s="23"/>
      <c r="W18" s="69"/>
      <c r="X18" s="69"/>
      <c r="Y18" s="69"/>
      <c r="Z18" s="68"/>
      <c r="AA18" s="23">
        <v>-14</v>
      </c>
      <c r="AB18" s="69"/>
      <c r="AC18" s="69"/>
      <c r="AD18" s="69"/>
      <c r="AE18" s="68"/>
      <c r="AF18" s="23"/>
      <c r="AG18" s="69"/>
      <c r="AH18" s="69"/>
      <c r="AI18" s="69"/>
      <c r="AJ18" s="68"/>
      <c r="AK18" s="23"/>
      <c r="AL18" s="69"/>
      <c r="AM18" s="69"/>
      <c r="AN18" s="69"/>
      <c r="AO18" s="68"/>
      <c r="AP18" s="23"/>
      <c r="AQ18" s="69"/>
      <c r="AR18" s="69"/>
      <c r="AS18" s="69"/>
      <c r="AT18" s="68"/>
      <c r="AU18" s="23"/>
      <c r="AV18" s="69"/>
      <c r="AW18" s="69"/>
      <c r="AX18" s="69"/>
      <c r="AY18" s="68"/>
      <c r="AZ18" s="23"/>
      <c r="BA18" s="69"/>
      <c r="BB18" s="69"/>
      <c r="BC18" s="69"/>
      <c r="BD18" s="68"/>
      <c r="BE18" s="23"/>
      <c r="BF18" s="69"/>
      <c r="BG18" s="69"/>
      <c r="BH18" s="69"/>
      <c r="BI18" s="68"/>
      <c r="BJ18" s="23"/>
      <c r="BK18" s="69"/>
      <c r="BL18" s="69"/>
      <c r="BM18" s="69"/>
    </row>
    <row r="19" spans="1:65">
      <c r="A19" s="84" t="s">
        <v>64</v>
      </c>
      <c r="B19" s="36">
        <v>2749</v>
      </c>
      <c r="C19" s="71">
        <v>2701</v>
      </c>
      <c r="D19" s="71">
        <v>2670</v>
      </c>
      <c r="E19" s="71">
        <v>2634</v>
      </c>
      <c r="F19" s="71">
        <v>2604</v>
      </c>
      <c r="G19" s="36">
        <v>2604</v>
      </c>
      <c r="H19" s="71">
        <v>2571</v>
      </c>
      <c r="I19" s="71">
        <v>2540</v>
      </c>
      <c r="J19" s="71">
        <v>2513</v>
      </c>
      <c r="K19" s="66">
        <v>2483</v>
      </c>
      <c r="L19" s="35">
        <v>2483</v>
      </c>
      <c r="M19" s="71">
        <v>2454</v>
      </c>
      <c r="N19" s="71">
        <v>2422</v>
      </c>
      <c r="O19" s="71">
        <v>2394</v>
      </c>
      <c r="P19" s="66">
        <v>2366</v>
      </c>
      <c r="Q19" s="35">
        <v>2366</v>
      </c>
      <c r="R19" s="71">
        <v>2358</v>
      </c>
      <c r="S19" s="71">
        <v>2356</v>
      </c>
      <c r="T19" s="71">
        <v>2363</v>
      </c>
      <c r="U19" s="66">
        <v>2367</v>
      </c>
      <c r="V19" s="35">
        <v>2367</v>
      </c>
      <c r="W19" s="71">
        <v>2368</v>
      </c>
      <c r="X19" s="71">
        <v>2335</v>
      </c>
      <c r="Y19" s="71">
        <v>2299</v>
      </c>
      <c r="Z19" s="66">
        <v>2268</v>
      </c>
      <c r="AA19" s="35">
        <v>2268</v>
      </c>
      <c r="AB19" s="71">
        <v>2242</v>
      </c>
      <c r="AC19" s="71">
        <v>2224</v>
      </c>
      <c r="AD19" s="71">
        <v>2223</v>
      </c>
      <c r="AE19" s="66">
        <v>2216</v>
      </c>
      <c r="AF19" s="35">
        <v>2216</v>
      </c>
      <c r="AG19" s="71">
        <v>2214</v>
      </c>
      <c r="AH19" s="71">
        <v>2205</v>
      </c>
      <c r="AI19" s="71">
        <v>2205</v>
      </c>
      <c r="AJ19" s="66">
        <v>2205</v>
      </c>
      <c r="AK19" s="35">
        <v>2205</v>
      </c>
      <c r="AL19" s="71">
        <v>2125</v>
      </c>
      <c r="AM19" s="71">
        <v>2117</v>
      </c>
      <c r="AN19" s="71">
        <v>2103</v>
      </c>
      <c r="AO19" s="66">
        <v>2087</v>
      </c>
      <c r="AP19" s="35">
        <v>2087</v>
      </c>
      <c r="AQ19" s="71">
        <v>2068</v>
      </c>
      <c r="AR19" s="71">
        <v>2050</v>
      </c>
      <c r="AS19" s="71">
        <v>2031</v>
      </c>
      <c r="AT19" s="66">
        <v>2010</v>
      </c>
      <c r="AU19" s="35">
        <v>2010</v>
      </c>
      <c r="AV19" s="71">
        <v>1986</v>
      </c>
      <c r="AW19" s="71">
        <v>1961</v>
      </c>
      <c r="AX19" s="71">
        <v>1942</v>
      </c>
      <c r="AY19" s="66">
        <v>1916</v>
      </c>
      <c r="AZ19" s="35">
        <v>1916</v>
      </c>
      <c r="BA19" s="71">
        <v>1889</v>
      </c>
      <c r="BB19" s="71">
        <v>1865</v>
      </c>
      <c r="BC19" s="71">
        <v>1843</v>
      </c>
      <c r="BD19" s="66">
        <v>1818</v>
      </c>
      <c r="BE19" s="35">
        <v>1818</v>
      </c>
      <c r="BF19" s="71">
        <v>1792</v>
      </c>
      <c r="BG19" s="71">
        <v>1768</v>
      </c>
      <c r="BH19" s="71">
        <v>1743</v>
      </c>
      <c r="BI19" s="66">
        <v>1718</v>
      </c>
      <c r="BJ19" s="35">
        <v>1718</v>
      </c>
      <c r="BK19" s="71">
        <v>1693</v>
      </c>
      <c r="BL19" s="71">
        <v>1675</v>
      </c>
      <c r="BM19" s="71">
        <v>1653</v>
      </c>
    </row>
    <row r="20" spans="1:65">
      <c r="A20" s="67" t="s">
        <v>7</v>
      </c>
      <c r="B20" s="23"/>
      <c r="C20" s="68"/>
      <c r="D20" s="68">
        <v>-1.1477230655312809E-2</v>
      </c>
      <c r="E20" s="68">
        <v>-1.3483146067415741E-2</v>
      </c>
      <c r="F20" s="68">
        <v>-1.1389521640091105E-2</v>
      </c>
      <c r="G20" s="23"/>
      <c r="H20" s="68">
        <v>-1.2672811059907807E-2</v>
      </c>
      <c r="I20" s="68">
        <v>-1.2057565149747207E-2</v>
      </c>
      <c r="J20" s="68">
        <v>-1.0629921259842523E-2</v>
      </c>
      <c r="K20" s="68">
        <v>-1.1937922801432577E-2</v>
      </c>
      <c r="L20" s="26"/>
      <c r="M20" s="68">
        <v>-1.1679420056383449E-2</v>
      </c>
      <c r="N20" s="68">
        <v>-1.3039934800325947E-2</v>
      </c>
      <c r="O20" s="68">
        <v>-1.1560693641618491E-2</v>
      </c>
      <c r="P20" s="68">
        <v>-1.1695906432748537E-2</v>
      </c>
      <c r="Q20" s="26"/>
      <c r="R20" s="68">
        <v>-3.3812341504648735E-3</v>
      </c>
      <c r="S20" s="68">
        <v>-8.4817642069545673E-4</v>
      </c>
      <c r="T20" s="68">
        <v>2.9711375212224667E-3</v>
      </c>
      <c r="U20" s="68">
        <v>1.6927634363097521E-3</v>
      </c>
      <c r="V20" s="26"/>
      <c r="W20" s="68">
        <v>4.2247570764675224E-4</v>
      </c>
      <c r="X20" s="68">
        <v>-1.3935810810810856E-2</v>
      </c>
      <c r="Y20" s="68">
        <v>-1.5417558886509641E-2</v>
      </c>
      <c r="Z20" s="68">
        <v>-1.3484123531970371E-2</v>
      </c>
      <c r="AA20" s="26"/>
      <c r="AB20" s="68">
        <v>-1.1463844797178102E-2</v>
      </c>
      <c r="AC20" s="68">
        <v>-8.0285459411240101E-3</v>
      </c>
      <c r="AD20" s="68">
        <v>-4.4964028776983689E-4</v>
      </c>
      <c r="AE20" s="68">
        <v>-3.1488978857400207E-3</v>
      </c>
      <c r="AF20" s="26"/>
      <c r="AG20" s="68">
        <v>-9.0252707581228719E-4</v>
      </c>
      <c r="AH20" s="68">
        <v>-4.0650406504064707E-3</v>
      </c>
      <c r="AI20" s="68">
        <v>0</v>
      </c>
      <c r="AJ20" s="68">
        <v>0</v>
      </c>
      <c r="AK20" s="26"/>
      <c r="AL20" s="68">
        <v>-3.6281179138321962E-2</v>
      </c>
      <c r="AM20" s="68">
        <v>-3.7647058823528923E-3</v>
      </c>
      <c r="AN20" s="68">
        <v>-6.6131317902692333E-3</v>
      </c>
      <c r="AO20" s="68">
        <v>-7.6081787922016586E-3</v>
      </c>
      <c r="AP20" s="26"/>
      <c r="AQ20" s="68">
        <v>-9.1039770004791576E-3</v>
      </c>
      <c r="AR20" s="68">
        <v>-8.704061895551285E-3</v>
      </c>
      <c r="AS20" s="68">
        <v>-9.2682926829268375E-3</v>
      </c>
      <c r="AT20" s="68">
        <v>-1.0339734121122546E-2</v>
      </c>
      <c r="AU20" s="26"/>
      <c r="AV20" s="68">
        <v>-1.1940298507462699E-2</v>
      </c>
      <c r="AW20" s="68">
        <v>-1.2588116817724093E-2</v>
      </c>
      <c r="AX20" s="68">
        <v>-9.6889342172361559E-3</v>
      </c>
      <c r="AY20" s="68">
        <v>-1.3388259526261548E-2</v>
      </c>
      <c r="AZ20" s="26"/>
      <c r="BA20" s="68">
        <v>-1.4091858037578286E-2</v>
      </c>
      <c r="BB20" s="68">
        <v>-1.2705134992059275E-2</v>
      </c>
      <c r="BC20" s="68">
        <v>-1.1796246648793529E-2</v>
      </c>
      <c r="BD20" s="68">
        <v>-1.3564839934888773E-2</v>
      </c>
      <c r="BE20" s="26"/>
      <c r="BF20" s="68">
        <v>-1.4301430143014326E-2</v>
      </c>
      <c r="BG20" s="68">
        <v>-1.3392857142857095E-2</v>
      </c>
      <c r="BH20" s="68">
        <v>-1.4140271493212619E-2</v>
      </c>
      <c r="BI20" s="68">
        <v>-1.4343086632243263E-2</v>
      </c>
      <c r="BJ20" s="26"/>
      <c r="BK20" s="68">
        <v>-1.4551804423748593E-2</v>
      </c>
      <c r="BL20" s="68">
        <v>-1.0632014176018889E-2</v>
      </c>
      <c r="BM20" s="68">
        <v>-1.3134328358208935E-2</v>
      </c>
    </row>
    <row r="21" spans="1:65">
      <c r="A21" s="67" t="s">
        <v>8</v>
      </c>
      <c r="B21" s="23"/>
      <c r="C21" s="69"/>
      <c r="D21" s="69"/>
      <c r="E21" s="69"/>
      <c r="F21" s="69"/>
      <c r="G21" s="23">
        <v>-5.2746453255729353E-2</v>
      </c>
      <c r="H21" s="69">
        <v>-4.8130322102924894E-2</v>
      </c>
      <c r="I21" s="69">
        <v>-4.8689138576779034E-2</v>
      </c>
      <c r="J21" s="69">
        <v>-4.5937737281700808E-2</v>
      </c>
      <c r="K21" s="68">
        <v>-4.64669738863287E-2</v>
      </c>
      <c r="L21" s="23">
        <v>-4.64669738863287E-2</v>
      </c>
      <c r="M21" s="69">
        <v>-4.5507584597432871E-2</v>
      </c>
      <c r="N21" s="69">
        <v>-4.6456692913385833E-2</v>
      </c>
      <c r="O21" s="69">
        <v>-4.7353760445682402E-2</v>
      </c>
      <c r="P21" s="68">
        <v>-4.7120418848167533E-2</v>
      </c>
      <c r="Q21" s="23">
        <v>-4.7120418848167533E-2</v>
      </c>
      <c r="R21" s="69">
        <v>0.15</v>
      </c>
      <c r="S21" s="69">
        <v>-2.725020644095788E-2</v>
      </c>
      <c r="T21" s="69">
        <v>-1.294903926482871E-2</v>
      </c>
      <c r="U21" s="68">
        <v>4.226542688081647E-4</v>
      </c>
      <c r="V21" s="23">
        <v>4.226542688081647E-4</v>
      </c>
      <c r="W21" s="69">
        <v>4.2408821034776167E-3</v>
      </c>
      <c r="X21" s="69">
        <v>-8.9134125636671779E-3</v>
      </c>
      <c r="Y21" s="69">
        <v>-2.7084214980956367E-2</v>
      </c>
      <c r="Z21" s="68">
        <v>-4.1825095057034245E-2</v>
      </c>
      <c r="AA21" s="23">
        <v>-4.1825095057034245E-2</v>
      </c>
      <c r="AB21" s="69">
        <v>-5.3209459459459429E-2</v>
      </c>
      <c r="AC21" s="69">
        <v>-4.7537473233404737E-2</v>
      </c>
      <c r="AD21" s="69">
        <v>-3.3057851239669422E-2</v>
      </c>
      <c r="AE21" s="68">
        <v>-2.2927689594356315E-2</v>
      </c>
      <c r="AF21" s="23">
        <v>-2.2927689594356315E-2</v>
      </c>
      <c r="AG21" s="69">
        <v>-1.2488849241748423E-2</v>
      </c>
      <c r="AH21" s="69">
        <v>-8.5431654676259017E-3</v>
      </c>
      <c r="AI21" s="69">
        <v>-8.0971659919027994E-3</v>
      </c>
      <c r="AJ21" s="68">
        <v>-4.9638989169674685E-3</v>
      </c>
      <c r="AK21" s="23">
        <v>-4.9638989169674685E-3</v>
      </c>
      <c r="AL21" s="69">
        <v>-4.0198735320686518E-2</v>
      </c>
      <c r="AM21" s="69">
        <v>-3.990929705215418E-2</v>
      </c>
      <c r="AN21" s="69">
        <v>-4.6258503401360507E-2</v>
      </c>
      <c r="AO21" s="68">
        <v>-5.3514739229024944E-2</v>
      </c>
      <c r="AP21" s="23">
        <v>-5.3514739229024944E-2</v>
      </c>
      <c r="AQ21" s="69">
        <v>-2.6823529411764691E-2</v>
      </c>
      <c r="AR21" s="69">
        <v>-3.1648559282002831E-2</v>
      </c>
      <c r="AS21" s="69">
        <v>-3.4236804564907297E-2</v>
      </c>
      <c r="AT21" s="68">
        <v>-3.6895064686152335E-2</v>
      </c>
      <c r="AU21" s="23">
        <v>-3.6895064686152335E-2</v>
      </c>
      <c r="AV21" s="69">
        <v>-3.9651837524178002E-2</v>
      </c>
      <c r="AW21" s="69">
        <v>-4.3414634146341502E-2</v>
      </c>
      <c r="AX21" s="69">
        <v>-4.3820777941900535E-2</v>
      </c>
      <c r="AY21" s="68">
        <v>-4.676616915422882E-2</v>
      </c>
      <c r="AZ21" s="23">
        <v>-4.676616915422882E-2</v>
      </c>
      <c r="BA21" s="69">
        <v>-4.8841893252769331E-2</v>
      </c>
      <c r="BB21" s="69">
        <v>-4.8954614992350876E-2</v>
      </c>
      <c r="BC21" s="69">
        <v>-5.09783728115345E-2</v>
      </c>
      <c r="BD21" s="68">
        <v>-5.1148225469728636E-2</v>
      </c>
      <c r="BE21" s="23">
        <v>-5.1148225469728636E-2</v>
      </c>
      <c r="BF21" s="69">
        <v>-5.1349920592906328E-2</v>
      </c>
      <c r="BG21" s="69">
        <v>-5.2010723860589803E-2</v>
      </c>
      <c r="BH21" s="69">
        <v>-5.4259359739555091E-2</v>
      </c>
      <c r="BI21" s="68">
        <v>-5.5005500550055042E-2</v>
      </c>
      <c r="BJ21" s="23">
        <v>-5.5005500550055042E-2</v>
      </c>
      <c r="BK21" s="69">
        <v>-5.5245535714285698E-2</v>
      </c>
      <c r="BL21" s="69">
        <v>-5.2601809954751166E-2</v>
      </c>
      <c r="BM21" s="69">
        <v>-5.1635111876075723E-2</v>
      </c>
    </row>
    <row r="22" spans="1:65">
      <c r="A22" s="67" t="s">
        <v>169</v>
      </c>
      <c r="B22" s="23"/>
      <c r="C22" s="69"/>
      <c r="D22" s="69"/>
      <c r="E22" s="69"/>
      <c r="F22" s="69"/>
      <c r="G22" s="185">
        <v>-145</v>
      </c>
      <c r="H22" s="69"/>
      <c r="I22" s="69"/>
      <c r="J22" s="69"/>
      <c r="K22" s="68"/>
      <c r="L22" s="185">
        <v>-121</v>
      </c>
      <c r="M22" s="69"/>
      <c r="N22" s="69"/>
      <c r="O22" s="69"/>
      <c r="P22" s="68"/>
      <c r="Q22" s="185">
        <v>-117</v>
      </c>
      <c r="R22" s="69"/>
      <c r="S22" s="69"/>
      <c r="T22" s="69"/>
      <c r="U22" s="68"/>
      <c r="V22" s="185">
        <v>1</v>
      </c>
      <c r="W22" s="69"/>
      <c r="X22" s="69"/>
      <c r="Y22" s="69"/>
      <c r="Z22" s="68"/>
      <c r="AA22" s="185">
        <v>-99</v>
      </c>
      <c r="AB22" s="69"/>
      <c r="AC22" s="69"/>
      <c r="AD22" s="69"/>
      <c r="AE22" s="68"/>
      <c r="AF22" s="185">
        <v>-52</v>
      </c>
      <c r="AG22" s="69"/>
      <c r="AH22" s="69"/>
      <c r="AI22" s="69"/>
      <c r="AJ22" s="68"/>
      <c r="AK22" s="185">
        <v>-11</v>
      </c>
      <c r="AL22" s="182"/>
      <c r="AM22" s="182">
        <v>-8</v>
      </c>
      <c r="AN22" s="182">
        <v>-14</v>
      </c>
      <c r="AO22" s="182">
        <v>-16</v>
      </c>
      <c r="AP22" s="185">
        <v>-118</v>
      </c>
      <c r="AQ22" s="184">
        <v>-19</v>
      </c>
      <c r="AR22" s="184">
        <v>-18</v>
      </c>
      <c r="AS22" s="184">
        <v>-19</v>
      </c>
      <c r="AT22" s="184">
        <v>-21</v>
      </c>
      <c r="AU22" s="185">
        <v>-77</v>
      </c>
      <c r="AV22" s="184">
        <v>-24</v>
      </c>
      <c r="AW22" s="184">
        <v>-25</v>
      </c>
      <c r="AX22" s="184">
        <v>-19</v>
      </c>
      <c r="AY22" s="184">
        <v>-26</v>
      </c>
      <c r="AZ22" s="185">
        <v>-94</v>
      </c>
      <c r="BA22" s="184">
        <v>-27</v>
      </c>
      <c r="BB22" s="184">
        <v>-24</v>
      </c>
      <c r="BC22" s="184">
        <v>-22</v>
      </c>
      <c r="BD22" s="184">
        <v>-25</v>
      </c>
      <c r="BE22" s="185">
        <v>-98</v>
      </c>
      <c r="BF22" s="184">
        <v>-26</v>
      </c>
      <c r="BG22" s="184">
        <v>-24</v>
      </c>
      <c r="BH22" s="184">
        <v>-25</v>
      </c>
      <c r="BI22" s="184">
        <v>-25</v>
      </c>
      <c r="BJ22" s="185">
        <v>-100</v>
      </c>
      <c r="BK22" s="184">
        <v>-25</v>
      </c>
      <c r="BL22" s="184">
        <v>-18</v>
      </c>
      <c r="BM22" s="184">
        <v>-22</v>
      </c>
    </row>
    <row r="23" spans="1:65">
      <c r="A23" s="67"/>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c r="AR23" s="69"/>
      <c r="AS23" s="69"/>
      <c r="AT23" s="68"/>
      <c r="AU23" s="23"/>
      <c r="AV23" s="69"/>
      <c r="AW23" s="69"/>
      <c r="AX23" s="69"/>
      <c r="AY23" s="68"/>
      <c r="AZ23" s="23"/>
      <c r="BA23" s="69"/>
      <c r="BB23" s="69"/>
      <c r="BC23" s="69"/>
      <c r="BD23" s="68"/>
      <c r="BE23" s="23"/>
      <c r="BF23" s="69"/>
      <c r="BG23" s="69"/>
      <c r="BH23" s="69"/>
      <c r="BI23" s="68"/>
      <c r="BJ23" s="23"/>
      <c r="BK23" s="69"/>
      <c r="BL23" s="69"/>
      <c r="BM23" s="69"/>
    </row>
    <row r="24" spans="1:65">
      <c r="A24" s="179" t="s">
        <v>168</v>
      </c>
      <c r="B24" s="95" t="s">
        <v>40</v>
      </c>
      <c r="C24" s="71">
        <v>114</v>
      </c>
      <c r="D24" s="71">
        <v>109</v>
      </c>
      <c r="E24" s="71">
        <v>113</v>
      </c>
      <c r="F24" s="71">
        <v>109</v>
      </c>
      <c r="G24" s="60">
        <v>111</v>
      </c>
      <c r="H24" s="71">
        <v>108</v>
      </c>
      <c r="I24" s="71">
        <v>108</v>
      </c>
      <c r="J24" s="71">
        <v>111</v>
      </c>
      <c r="K24" s="66">
        <v>110</v>
      </c>
      <c r="L24" s="27">
        <v>109</v>
      </c>
      <c r="M24" s="71">
        <v>106</v>
      </c>
      <c r="N24" s="71">
        <v>109</v>
      </c>
      <c r="O24" s="71">
        <v>109</v>
      </c>
      <c r="P24" s="66">
        <v>111</v>
      </c>
      <c r="Q24" s="27">
        <v>109</v>
      </c>
      <c r="R24" s="71">
        <v>87</v>
      </c>
      <c r="S24" s="71">
        <v>86</v>
      </c>
      <c r="T24" s="71">
        <v>87</v>
      </c>
      <c r="U24" s="66">
        <v>78</v>
      </c>
      <c r="V24" s="27">
        <v>85</v>
      </c>
      <c r="W24" s="71">
        <v>83</v>
      </c>
      <c r="X24" s="71">
        <v>81</v>
      </c>
      <c r="Y24" s="71">
        <v>80</v>
      </c>
      <c r="Z24" s="66">
        <v>78</v>
      </c>
      <c r="AA24" s="27">
        <v>81</v>
      </c>
      <c r="AB24" s="71">
        <v>75</v>
      </c>
      <c r="AC24" s="71">
        <v>75</v>
      </c>
      <c r="AD24" s="71">
        <v>73</v>
      </c>
      <c r="AE24" s="66">
        <v>70</v>
      </c>
      <c r="AF24" s="27">
        <v>74</v>
      </c>
      <c r="AG24" s="71">
        <v>64</v>
      </c>
      <c r="AH24" s="71">
        <v>63</v>
      </c>
      <c r="AI24" s="71">
        <v>63</v>
      </c>
      <c r="AJ24" s="66">
        <v>62</v>
      </c>
      <c r="AK24" s="27">
        <v>63</v>
      </c>
      <c r="AL24" s="71">
        <v>60</v>
      </c>
      <c r="AM24" s="71">
        <v>59</v>
      </c>
      <c r="AN24" s="71">
        <v>59</v>
      </c>
      <c r="AO24" s="66">
        <v>59</v>
      </c>
      <c r="AP24" s="27">
        <v>59</v>
      </c>
      <c r="AQ24" s="71">
        <v>58</v>
      </c>
      <c r="AR24" s="71">
        <v>57</v>
      </c>
      <c r="AS24" s="71">
        <v>57</v>
      </c>
      <c r="AT24" s="66">
        <v>55</v>
      </c>
      <c r="AU24" s="27">
        <v>57</v>
      </c>
      <c r="AV24" s="71">
        <v>56</v>
      </c>
      <c r="AW24" s="71">
        <v>54</v>
      </c>
      <c r="AX24" s="71">
        <v>54</v>
      </c>
      <c r="AY24" s="66">
        <v>53</v>
      </c>
      <c r="AZ24" s="27">
        <v>54</v>
      </c>
      <c r="BA24" s="71">
        <v>53</v>
      </c>
      <c r="BB24" s="71">
        <v>52</v>
      </c>
      <c r="BC24" s="71">
        <v>51</v>
      </c>
      <c r="BD24" s="66">
        <v>51</v>
      </c>
      <c r="BE24" s="27">
        <v>52</v>
      </c>
      <c r="BF24" s="71">
        <v>50</v>
      </c>
      <c r="BG24" s="71">
        <v>49</v>
      </c>
      <c r="BH24" s="71">
        <v>49</v>
      </c>
      <c r="BI24" s="66">
        <v>48</v>
      </c>
      <c r="BJ24" s="27">
        <v>49</v>
      </c>
      <c r="BK24" s="71">
        <v>48</v>
      </c>
      <c r="BL24" s="71">
        <v>51</v>
      </c>
      <c r="BM24" s="71">
        <v>51</v>
      </c>
    </row>
    <row r="25" spans="1:65">
      <c r="A25" s="67" t="s">
        <v>7</v>
      </c>
      <c r="B25" s="23"/>
      <c r="C25" s="68"/>
      <c r="D25" s="68">
        <v>-4.3859649122807043E-2</v>
      </c>
      <c r="E25" s="68">
        <v>3.669724770642202E-2</v>
      </c>
      <c r="F25" s="68">
        <v>-3.539823008849563E-2</v>
      </c>
      <c r="G25" s="23"/>
      <c r="H25" s="68">
        <v>-9.1743119266054496E-3</v>
      </c>
      <c r="I25" s="68">
        <v>0</v>
      </c>
      <c r="J25" s="68">
        <v>2.7777777777777679E-2</v>
      </c>
      <c r="K25" s="68">
        <v>-9.009009009009028E-3</v>
      </c>
      <c r="L25" s="26"/>
      <c r="M25" s="68">
        <v>-3.6363636363636376E-2</v>
      </c>
      <c r="N25" s="68">
        <v>2.8301886792452935E-2</v>
      </c>
      <c r="O25" s="68">
        <v>0</v>
      </c>
      <c r="P25" s="68">
        <v>1.8348623853210899E-2</v>
      </c>
      <c r="Q25" s="26"/>
      <c r="R25" s="68">
        <v>-0.21621621621621623</v>
      </c>
      <c r="S25" s="68">
        <v>-1.1494252873563204E-2</v>
      </c>
      <c r="T25" s="68">
        <v>1.1627906976744207E-2</v>
      </c>
      <c r="U25" s="68">
        <v>-0.10344827586206895</v>
      </c>
      <c r="V25" s="26"/>
      <c r="W25" s="68">
        <v>6.4102564102564097E-2</v>
      </c>
      <c r="X25" s="68">
        <v>-2.4096385542168641E-2</v>
      </c>
      <c r="Y25" s="68">
        <v>-1.2345679012345734E-2</v>
      </c>
      <c r="Z25" s="68">
        <v>-2.5000000000000022E-2</v>
      </c>
      <c r="AA25" s="26"/>
      <c r="AB25" s="68">
        <v>-3.8461538461538436E-2</v>
      </c>
      <c r="AC25" s="68">
        <v>0</v>
      </c>
      <c r="AD25" s="68">
        <v>-2.6666666666666616E-2</v>
      </c>
      <c r="AE25" s="68">
        <v>-4.1095890410958957E-2</v>
      </c>
      <c r="AF25" s="26"/>
      <c r="AG25" s="68">
        <v>-8.5714285714285743E-2</v>
      </c>
      <c r="AH25" s="68">
        <v>-1.5625E-2</v>
      </c>
      <c r="AI25" s="68">
        <v>0</v>
      </c>
      <c r="AJ25" s="68">
        <v>-1.5873015873015928E-2</v>
      </c>
      <c r="AK25" s="26"/>
      <c r="AL25" s="68">
        <v>-3.2258064516129004E-2</v>
      </c>
      <c r="AM25" s="68">
        <v>-1.6666666666666718E-2</v>
      </c>
      <c r="AN25" s="68">
        <v>0</v>
      </c>
      <c r="AO25" s="68">
        <v>0</v>
      </c>
      <c r="AP25" s="26"/>
      <c r="AQ25" s="68">
        <v>-1.6949152542372836E-2</v>
      </c>
      <c r="AR25" s="68">
        <v>-1.7241379310344862E-2</v>
      </c>
      <c r="AS25" s="68">
        <v>0</v>
      </c>
      <c r="AT25" s="68">
        <v>-3.5087719298245612E-2</v>
      </c>
      <c r="AU25" s="26"/>
      <c r="AV25" s="68">
        <v>1.8181818181818077E-2</v>
      </c>
      <c r="AW25" s="68">
        <v>-3.5714285714285698E-2</v>
      </c>
      <c r="AX25" s="68">
        <v>0</v>
      </c>
      <c r="AY25" s="68">
        <v>-1.851851851851849E-2</v>
      </c>
      <c r="AZ25" s="26"/>
      <c r="BA25" s="68">
        <v>0</v>
      </c>
      <c r="BB25" s="68">
        <v>-1.8867924528301883E-2</v>
      </c>
      <c r="BC25" s="68">
        <v>-1.9230769230769273E-2</v>
      </c>
      <c r="BD25" s="68">
        <v>0</v>
      </c>
      <c r="BE25" s="26"/>
      <c r="BF25" s="68">
        <v>-1.9607843137254943E-2</v>
      </c>
      <c r="BG25" s="68">
        <v>-2.0000000000000018E-2</v>
      </c>
      <c r="BH25" s="68">
        <v>0</v>
      </c>
      <c r="BI25" s="68">
        <v>-2.0408163265306145E-2</v>
      </c>
      <c r="BJ25" s="26"/>
      <c r="BK25" s="68">
        <v>0</v>
      </c>
      <c r="BL25" s="68">
        <v>6.25E-2</v>
      </c>
      <c r="BM25" s="68">
        <v>0</v>
      </c>
    </row>
    <row r="26" spans="1:65">
      <c r="A26" s="67" t="s">
        <v>8</v>
      </c>
      <c r="B26" s="23"/>
      <c r="C26" s="69"/>
      <c r="D26" s="69"/>
      <c r="E26" s="69"/>
      <c r="F26" s="69"/>
      <c r="G26" s="23"/>
      <c r="H26" s="69">
        <v>-5.2631578947368474E-2</v>
      </c>
      <c r="I26" s="69">
        <v>-9.1743119266054496E-3</v>
      </c>
      <c r="J26" s="69">
        <v>-1.7699115044247815E-2</v>
      </c>
      <c r="K26" s="68">
        <v>9.1743119266054496E-3</v>
      </c>
      <c r="L26" s="23">
        <v>-1.8018018018018056E-2</v>
      </c>
      <c r="M26" s="69">
        <v>-1.851851851851849E-2</v>
      </c>
      <c r="N26" s="69">
        <v>9.2592592592593004E-3</v>
      </c>
      <c r="O26" s="69">
        <v>-1.8018018018018056E-2</v>
      </c>
      <c r="P26" s="68">
        <v>9.0909090909090384E-3</v>
      </c>
      <c r="Q26" s="23">
        <v>0</v>
      </c>
      <c r="R26" s="69">
        <v>-0.17924528301886788</v>
      </c>
      <c r="S26" s="69">
        <v>-0.21100917431192656</v>
      </c>
      <c r="T26" s="69">
        <v>-0.20183486238532111</v>
      </c>
      <c r="U26" s="68">
        <v>-0.29729729729729726</v>
      </c>
      <c r="V26" s="23">
        <v>-0.22018348623853212</v>
      </c>
      <c r="W26" s="69">
        <v>-4.5977011494252928E-2</v>
      </c>
      <c r="X26" s="69">
        <v>-5.8139534883720922E-2</v>
      </c>
      <c r="Y26" s="69">
        <v>-8.0459770114942541E-2</v>
      </c>
      <c r="Z26" s="68">
        <v>0</v>
      </c>
      <c r="AA26" s="23">
        <v>-4.705882352941182E-2</v>
      </c>
      <c r="AB26" s="69">
        <v>-9.6385542168674676E-2</v>
      </c>
      <c r="AC26" s="69">
        <v>-7.407407407407407E-2</v>
      </c>
      <c r="AD26" s="69">
        <v>-8.7500000000000022E-2</v>
      </c>
      <c r="AE26" s="68">
        <v>-0.10256410256410253</v>
      </c>
      <c r="AF26" s="23">
        <v>-8.6419753086419804E-2</v>
      </c>
      <c r="AG26" s="69">
        <v>-0.14666666666666661</v>
      </c>
      <c r="AH26" s="69">
        <v>-0.16000000000000003</v>
      </c>
      <c r="AI26" s="69">
        <v>-0.13698630136986301</v>
      </c>
      <c r="AJ26" s="68">
        <v>-0.11428571428571432</v>
      </c>
      <c r="AK26" s="23">
        <v>-0.14864864864864868</v>
      </c>
      <c r="AL26" s="69">
        <v>-6.25E-2</v>
      </c>
      <c r="AM26" s="69">
        <v>-6.3492063492063489E-2</v>
      </c>
      <c r="AN26" s="69">
        <v>-6.3492063492063489E-2</v>
      </c>
      <c r="AO26" s="68">
        <v>-4.8387096774193505E-2</v>
      </c>
      <c r="AP26" s="23">
        <v>-6.3492063492063489E-2</v>
      </c>
      <c r="AQ26" s="69">
        <v>-3.3333333333333326E-2</v>
      </c>
      <c r="AR26" s="69">
        <v>-3.3898305084745783E-2</v>
      </c>
      <c r="AS26" s="69">
        <v>-3.3898305084745783E-2</v>
      </c>
      <c r="AT26" s="68">
        <v>-6.7796610169491567E-2</v>
      </c>
      <c r="AU26" s="23">
        <v>-3.3898305084745783E-2</v>
      </c>
      <c r="AV26" s="69">
        <v>-3.4482758620689613E-2</v>
      </c>
      <c r="AW26" s="69">
        <v>-5.2631578947368474E-2</v>
      </c>
      <c r="AX26" s="69">
        <v>-5.2631578947368474E-2</v>
      </c>
      <c r="AY26" s="68">
        <v>-3.6363636363636376E-2</v>
      </c>
      <c r="AZ26" s="23">
        <v>-5.2631578947368474E-2</v>
      </c>
      <c r="BA26" s="69">
        <v>-5.3571428571428603E-2</v>
      </c>
      <c r="BB26" s="69">
        <v>-3.703703703703709E-2</v>
      </c>
      <c r="BC26" s="69">
        <v>-5.555555555555558E-2</v>
      </c>
      <c r="BD26" s="68">
        <v>-3.7735849056603765E-2</v>
      </c>
      <c r="BE26" s="23">
        <v>-3.703703703703709E-2</v>
      </c>
      <c r="BF26" s="69">
        <v>-5.6603773584905648E-2</v>
      </c>
      <c r="BG26" s="69">
        <v>-5.7692307692307709E-2</v>
      </c>
      <c r="BH26" s="69">
        <v>-3.9215686274509776E-2</v>
      </c>
      <c r="BI26" s="68">
        <v>-5.8823529411764719E-2</v>
      </c>
      <c r="BJ26" s="23">
        <v>-5.7692307692307709E-2</v>
      </c>
      <c r="BK26" s="69">
        <v>-4.0000000000000036E-2</v>
      </c>
      <c r="BL26" s="69">
        <v>4.081632653061229E-2</v>
      </c>
      <c r="BM26" s="69">
        <v>4.081632653061229E-2</v>
      </c>
    </row>
    <row r="27" spans="1:65" ht="3" customHeight="1">
      <c r="A27" s="67"/>
      <c r="B27" s="23"/>
      <c r="C27" s="69"/>
      <c r="D27" s="69"/>
      <c r="E27" s="69"/>
      <c r="F27" s="69"/>
      <c r="G27" s="23"/>
      <c r="H27" s="69"/>
      <c r="I27" s="69"/>
      <c r="J27" s="69"/>
      <c r="K27" s="68"/>
      <c r="L27" s="23"/>
      <c r="M27" s="69"/>
      <c r="N27" s="69"/>
      <c r="O27" s="69"/>
      <c r="P27" s="68"/>
      <c r="Q27" s="23"/>
      <c r="R27" s="69"/>
      <c r="S27" s="69"/>
      <c r="T27" s="69"/>
      <c r="U27" s="68"/>
      <c r="V27" s="23"/>
      <c r="W27" s="69"/>
      <c r="X27" s="69"/>
      <c r="Y27" s="69"/>
      <c r="Z27" s="68"/>
      <c r="AA27" s="23"/>
      <c r="AB27" s="69"/>
      <c r="AC27" s="69"/>
      <c r="AD27" s="69"/>
      <c r="AE27" s="68"/>
      <c r="AF27" s="23"/>
      <c r="AG27" s="69"/>
      <c r="AH27" s="69"/>
      <c r="AI27" s="69"/>
      <c r="AJ27" s="68"/>
      <c r="AK27" s="23"/>
      <c r="AL27" s="69"/>
      <c r="AM27" s="69"/>
      <c r="AN27" s="69"/>
      <c r="AO27" s="68"/>
      <c r="AP27" s="23"/>
      <c r="AQ27" s="69"/>
      <c r="AR27" s="69"/>
      <c r="AS27" s="69"/>
      <c r="AT27" s="68"/>
      <c r="AU27" s="23"/>
      <c r="AV27" s="69"/>
      <c r="AW27" s="69"/>
      <c r="AX27" s="69"/>
      <c r="AY27" s="68"/>
      <c r="AZ27" s="23"/>
      <c r="BA27" s="69"/>
      <c r="BB27" s="69"/>
      <c r="BC27" s="69"/>
      <c r="BD27" s="68"/>
      <c r="BE27" s="23"/>
      <c r="BF27" s="69"/>
      <c r="BG27" s="69"/>
      <c r="BH27" s="69"/>
      <c r="BI27" s="68"/>
      <c r="BJ27" s="23"/>
      <c r="BK27" s="69"/>
      <c r="BL27" s="69"/>
      <c r="BM27" s="69"/>
    </row>
    <row r="28" spans="1:65" hidden="1">
      <c r="A28" s="65" t="s">
        <v>65</v>
      </c>
      <c r="B28" s="36">
        <v>87</v>
      </c>
      <c r="C28" s="71">
        <v>85</v>
      </c>
      <c r="D28" s="71">
        <v>82</v>
      </c>
      <c r="E28" s="71">
        <v>85</v>
      </c>
      <c r="F28" s="71">
        <v>82</v>
      </c>
      <c r="G28" s="60">
        <v>83</v>
      </c>
      <c r="H28" s="71">
        <v>82</v>
      </c>
      <c r="I28" s="71">
        <v>81</v>
      </c>
      <c r="J28" s="71">
        <v>83</v>
      </c>
      <c r="K28" s="66">
        <v>83</v>
      </c>
      <c r="L28" s="27">
        <v>82</v>
      </c>
      <c r="M28" s="71">
        <v>80</v>
      </c>
      <c r="N28" s="71">
        <v>81</v>
      </c>
      <c r="O28" s="71">
        <v>82</v>
      </c>
      <c r="P28" s="66">
        <v>83</v>
      </c>
      <c r="Q28" s="27">
        <v>81</v>
      </c>
      <c r="R28" s="71">
        <v>79</v>
      </c>
      <c r="S28" s="71">
        <v>77</v>
      </c>
      <c r="T28" s="71">
        <v>78</v>
      </c>
      <c r="U28" s="66">
        <v>70</v>
      </c>
      <c r="V28" s="27">
        <v>76</v>
      </c>
      <c r="W28" s="71">
        <v>74</v>
      </c>
      <c r="X28" s="71">
        <v>73</v>
      </c>
      <c r="Y28" s="71">
        <v>73</v>
      </c>
      <c r="Z28" s="66">
        <v>71</v>
      </c>
      <c r="AA28" s="27">
        <v>73</v>
      </c>
      <c r="AB28" s="71">
        <v>69</v>
      </c>
      <c r="AC28" s="71">
        <v>68</v>
      </c>
      <c r="AD28" s="71">
        <v>67</v>
      </c>
      <c r="AE28" s="66">
        <v>64</v>
      </c>
      <c r="AF28" s="27">
        <v>67</v>
      </c>
      <c r="AG28" s="71">
        <v>69</v>
      </c>
      <c r="AH28" s="71">
        <v>68</v>
      </c>
      <c r="AI28" s="71">
        <v>68</v>
      </c>
      <c r="AJ28" s="66">
        <v>64</v>
      </c>
      <c r="AK28" s="27">
        <v>-586</v>
      </c>
      <c r="AL28" s="71">
        <v>69</v>
      </c>
      <c r="AM28" s="71">
        <v>68</v>
      </c>
      <c r="AN28" s="71">
        <v>68</v>
      </c>
      <c r="AO28" s="66">
        <v>64</v>
      </c>
      <c r="AP28" s="27">
        <v>-586</v>
      </c>
      <c r="AQ28" s="71">
        <v>69</v>
      </c>
      <c r="AR28" s="71">
        <v>68</v>
      </c>
      <c r="AS28" s="71">
        <v>68</v>
      </c>
      <c r="AT28" s="66">
        <v>64</v>
      </c>
      <c r="AU28" s="27">
        <v>-586</v>
      </c>
      <c r="AV28" s="71">
        <v>69</v>
      </c>
      <c r="AW28" s="71">
        <v>69</v>
      </c>
      <c r="AX28" s="71">
        <v>69</v>
      </c>
      <c r="AY28" s="66">
        <v>64</v>
      </c>
      <c r="AZ28" s="27">
        <v>-586</v>
      </c>
      <c r="BA28" s="71">
        <v>69</v>
      </c>
      <c r="BB28" s="71">
        <v>69</v>
      </c>
      <c r="BC28" s="71">
        <v>69</v>
      </c>
      <c r="BD28" s="66">
        <v>64</v>
      </c>
      <c r="BE28" s="27">
        <v>-586</v>
      </c>
      <c r="BF28" s="71">
        <v>69</v>
      </c>
      <c r="BG28" s="71">
        <v>69</v>
      </c>
      <c r="BH28" s="71">
        <v>70</v>
      </c>
      <c r="BI28" s="66">
        <v>64</v>
      </c>
      <c r="BJ28" s="27">
        <v>-586</v>
      </c>
      <c r="BK28" s="71">
        <v>69</v>
      </c>
      <c r="BL28" s="71">
        <v>69</v>
      </c>
      <c r="BM28" s="71">
        <v>69</v>
      </c>
    </row>
    <row r="29" spans="1:65" hidden="1">
      <c r="A29" s="67" t="s">
        <v>7</v>
      </c>
      <c r="B29" s="23"/>
      <c r="C29" s="68"/>
      <c r="D29" s="68">
        <v>-3.5294117647058809E-2</v>
      </c>
      <c r="E29" s="68">
        <v>3.6585365853658569E-2</v>
      </c>
      <c r="F29" s="68">
        <v>-3.5294117647058809E-2</v>
      </c>
      <c r="G29" s="23"/>
      <c r="H29" s="68">
        <v>0</v>
      </c>
      <c r="I29" s="68">
        <v>-1.2195121951219523E-2</v>
      </c>
      <c r="J29" s="68">
        <v>2.4691358024691468E-2</v>
      </c>
      <c r="K29" s="68">
        <v>0</v>
      </c>
      <c r="L29" s="26"/>
      <c r="M29" s="68">
        <v>-3.6144578313253017E-2</v>
      </c>
      <c r="N29" s="68">
        <v>1.2499999999999956E-2</v>
      </c>
      <c r="O29" s="68">
        <v>1.2345679012345734E-2</v>
      </c>
      <c r="P29" s="68">
        <v>1.2195121951219523E-2</v>
      </c>
      <c r="Q29" s="26"/>
      <c r="R29" s="68">
        <v>-4.8192771084337394E-2</v>
      </c>
      <c r="S29" s="68">
        <v>-2.5316455696202556E-2</v>
      </c>
      <c r="T29" s="68">
        <v>1.298701298701288E-2</v>
      </c>
      <c r="U29" s="68">
        <v>-0.10256410256410253</v>
      </c>
      <c r="V29" s="26"/>
      <c r="W29" s="68">
        <v>5.7142857142857162E-2</v>
      </c>
      <c r="X29" s="68">
        <v>-1.3513513513513487E-2</v>
      </c>
      <c r="Y29" s="68">
        <v>0</v>
      </c>
      <c r="Z29" s="68">
        <v>-2.7397260273972601E-2</v>
      </c>
      <c r="AA29" s="26"/>
      <c r="AB29" s="68">
        <v>-2.8169014084507005E-2</v>
      </c>
      <c r="AC29" s="68">
        <v>-1.4492753623188359E-2</v>
      </c>
      <c r="AD29" s="68">
        <v>-1.4705882352941124E-2</v>
      </c>
      <c r="AE29" s="68">
        <v>-4.4776119402985093E-2</v>
      </c>
      <c r="AF29" s="26"/>
      <c r="AG29" s="68">
        <v>7.8125E-2</v>
      </c>
      <c r="AH29" s="68">
        <v>-1.4492753623188359E-2</v>
      </c>
      <c r="AI29" s="68">
        <v>0</v>
      </c>
      <c r="AJ29" s="68">
        <v>-5.8823529411764719E-2</v>
      </c>
      <c r="AK29" s="26"/>
      <c r="AL29" s="68">
        <v>7.8125E-2</v>
      </c>
      <c r="AM29" s="68">
        <v>-1.4492753623188359E-2</v>
      </c>
      <c r="AN29" s="68">
        <v>0</v>
      </c>
      <c r="AO29" s="68">
        <v>-5.8823529411764719E-2</v>
      </c>
      <c r="AP29" s="26"/>
      <c r="AQ29" s="68">
        <v>7.8125E-2</v>
      </c>
      <c r="AR29" s="68">
        <v>-1.4492753623188359E-2</v>
      </c>
      <c r="AS29" s="68">
        <v>0</v>
      </c>
      <c r="AT29" s="68">
        <v>-5.8823529411764719E-2</v>
      </c>
      <c r="AU29" s="26"/>
      <c r="AV29" s="68">
        <v>7.8125E-2</v>
      </c>
      <c r="AW29" s="68">
        <v>-1.1177474402730376</v>
      </c>
      <c r="AX29" s="68">
        <v>0</v>
      </c>
      <c r="AY29" s="68">
        <v>-7.2463768115942018E-2</v>
      </c>
      <c r="AZ29" s="26"/>
      <c r="BA29" s="68">
        <v>7.8125E-2</v>
      </c>
      <c r="BB29" s="68">
        <v>-1.1177474402730376</v>
      </c>
      <c r="BC29" s="68">
        <v>0</v>
      </c>
      <c r="BD29" s="68">
        <v>-7.2463768115942018E-2</v>
      </c>
      <c r="BE29" s="26"/>
      <c r="BF29" s="68">
        <v>7.8125E-2</v>
      </c>
      <c r="BG29" s="68">
        <v>-1.1177474402730376</v>
      </c>
      <c r="BH29" s="68">
        <v>1.449275362318847E-2</v>
      </c>
      <c r="BI29" s="68">
        <v>-8.5714285714285743E-2</v>
      </c>
      <c r="BJ29" s="26"/>
      <c r="BK29" s="68">
        <v>7.8125E-2</v>
      </c>
      <c r="BL29" s="68">
        <v>-1.1177474402730376</v>
      </c>
      <c r="BM29" s="68">
        <v>0</v>
      </c>
    </row>
    <row r="30" spans="1:65" ht="18.75" customHeight="1">
      <c r="A30" s="65" t="s">
        <v>270</v>
      </c>
      <c r="B30" s="23"/>
      <c r="C30" s="69"/>
      <c r="D30" s="69"/>
      <c r="E30" s="69"/>
      <c r="F30" s="69"/>
      <c r="G30" s="23"/>
      <c r="H30" s="69"/>
      <c r="I30" s="69"/>
      <c r="J30" s="69"/>
      <c r="K30" s="68"/>
      <c r="L30" s="95" t="s">
        <v>40</v>
      </c>
      <c r="M30" s="95" t="s">
        <v>40</v>
      </c>
      <c r="N30" s="95" t="s">
        <v>40</v>
      </c>
      <c r="O30" s="95" t="s">
        <v>40</v>
      </c>
      <c r="P30" s="95" t="s">
        <v>40</v>
      </c>
      <c r="Q30" s="95" t="s">
        <v>40</v>
      </c>
      <c r="R30" s="95" t="s">
        <v>40</v>
      </c>
      <c r="S30" s="95" t="s">
        <v>40</v>
      </c>
      <c r="T30" s="95" t="s">
        <v>40</v>
      </c>
      <c r="U30" s="95" t="s">
        <v>40</v>
      </c>
      <c r="V30" s="95" t="s">
        <v>40</v>
      </c>
      <c r="W30" s="95" t="s">
        <v>40</v>
      </c>
      <c r="X30" s="95" t="s">
        <v>40</v>
      </c>
      <c r="Y30" s="95" t="s">
        <v>40</v>
      </c>
      <c r="Z30" s="95" t="s">
        <v>40</v>
      </c>
      <c r="AA30" s="95" t="s">
        <v>40</v>
      </c>
      <c r="AB30" s="95" t="s">
        <v>40</v>
      </c>
      <c r="AC30" s="95" t="s">
        <v>40</v>
      </c>
      <c r="AD30" s="95" t="s">
        <v>40</v>
      </c>
      <c r="AE30" s="95" t="s">
        <v>40</v>
      </c>
      <c r="AF30" s="95" t="s">
        <v>40</v>
      </c>
      <c r="AG30" s="95" t="s">
        <v>40</v>
      </c>
      <c r="AH30" s="95" t="s">
        <v>40</v>
      </c>
      <c r="AI30" s="95" t="s">
        <v>40</v>
      </c>
      <c r="AJ30" s="95" t="s">
        <v>40</v>
      </c>
      <c r="AK30" s="95" t="s">
        <v>40</v>
      </c>
      <c r="AL30" s="95" t="s">
        <v>40</v>
      </c>
      <c r="AM30" s="95" t="s">
        <v>40</v>
      </c>
      <c r="AN30" s="95" t="s">
        <v>40</v>
      </c>
      <c r="AO30" s="95" t="s">
        <v>40</v>
      </c>
      <c r="AP30" s="95" t="s">
        <v>40</v>
      </c>
      <c r="AQ30" s="95" t="s">
        <v>40</v>
      </c>
      <c r="AR30" s="95" t="s">
        <v>40</v>
      </c>
      <c r="AS30" s="95" t="s">
        <v>40</v>
      </c>
      <c r="AT30" s="95" t="s">
        <v>40</v>
      </c>
      <c r="AU30" s="95" t="s">
        <v>40</v>
      </c>
      <c r="AV30" s="95" t="s">
        <v>40</v>
      </c>
      <c r="AW30" s="95" t="s">
        <v>40</v>
      </c>
      <c r="AX30" s="95" t="s">
        <v>40</v>
      </c>
      <c r="AY30" s="95" t="s">
        <v>40</v>
      </c>
      <c r="AZ30" s="95" t="s">
        <v>40</v>
      </c>
      <c r="BA30" s="78" t="s">
        <v>35</v>
      </c>
      <c r="BB30" s="78" t="s">
        <v>35</v>
      </c>
      <c r="BC30" s="78" t="s">
        <v>35</v>
      </c>
      <c r="BD30" s="66">
        <v>100</v>
      </c>
      <c r="BE30" s="27">
        <v>100</v>
      </c>
      <c r="BF30" s="66">
        <v>159</v>
      </c>
      <c r="BG30" s="66">
        <v>215</v>
      </c>
      <c r="BH30" s="66">
        <v>272</v>
      </c>
      <c r="BI30" s="66">
        <v>321</v>
      </c>
      <c r="BJ30" s="27">
        <v>321</v>
      </c>
      <c r="BK30" s="66">
        <v>378</v>
      </c>
      <c r="BL30" s="66">
        <v>433</v>
      </c>
      <c r="BM30" s="66">
        <v>487</v>
      </c>
    </row>
    <row r="31" spans="1:65" ht="8.25" customHeight="1">
      <c r="A31" s="65"/>
      <c r="B31" s="23"/>
      <c r="C31" s="69"/>
      <c r="D31" s="69"/>
      <c r="E31" s="69"/>
      <c r="F31" s="69"/>
      <c r="G31" s="23"/>
      <c r="H31" s="69"/>
      <c r="I31" s="69"/>
      <c r="J31" s="69"/>
      <c r="K31" s="68"/>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78"/>
      <c r="BB31" s="78"/>
      <c r="BC31" s="78"/>
      <c r="BD31" s="66"/>
      <c r="BE31" s="27"/>
      <c r="BF31" s="66"/>
      <c r="BG31" s="66"/>
      <c r="BH31" s="66"/>
      <c r="BI31" s="66"/>
      <c r="BJ31" s="27"/>
      <c r="BK31" s="66"/>
      <c r="BL31" s="66"/>
      <c r="BM31" s="66"/>
    </row>
    <row r="32" spans="1:65" ht="14.25" customHeight="1">
      <c r="A32" s="65" t="s">
        <v>316</v>
      </c>
      <c r="B32" s="23"/>
      <c r="C32" s="69"/>
      <c r="D32" s="69"/>
      <c r="E32" s="69"/>
      <c r="F32" s="69"/>
      <c r="G32" s="23"/>
      <c r="H32" s="69"/>
      <c r="I32" s="69"/>
      <c r="J32" s="69"/>
      <c r="K32" s="68"/>
      <c r="L32" s="23"/>
      <c r="M32" s="69"/>
      <c r="N32" s="69"/>
      <c r="O32" s="69"/>
      <c r="P32" s="68"/>
      <c r="Q32" s="23"/>
      <c r="R32" s="69"/>
      <c r="S32" s="69"/>
      <c r="T32" s="69"/>
      <c r="U32" s="68"/>
      <c r="V32" s="23"/>
      <c r="W32" s="69"/>
      <c r="X32" s="69"/>
      <c r="Y32" s="69"/>
      <c r="Z32" s="68"/>
      <c r="AA32" s="23"/>
      <c r="AB32" s="69"/>
      <c r="AC32" s="69"/>
      <c r="AD32" s="69"/>
      <c r="AE32" s="68"/>
      <c r="AF32" s="23"/>
      <c r="AG32" s="69"/>
      <c r="AH32" s="69"/>
      <c r="AI32" s="69"/>
      <c r="AJ32" s="68"/>
      <c r="AK32" s="23"/>
      <c r="AL32" s="69"/>
      <c r="AM32" s="69"/>
      <c r="AN32" s="69"/>
      <c r="AO32" s="68"/>
      <c r="AP32" s="23"/>
      <c r="AQ32" s="69"/>
      <c r="AR32" s="69"/>
      <c r="AS32" s="69"/>
      <c r="AT32" s="68"/>
      <c r="AU32" s="23"/>
      <c r="AV32" s="69"/>
      <c r="AW32" s="69"/>
      <c r="AX32" s="69"/>
      <c r="AY32" s="68"/>
      <c r="AZ32" s="23"/>
      <c r="BA32" s="69"/>
      <c r="BB32" s="69"/>
      <c r="BC32" s="69"/>
      <c r="BD32" s="68"/>
      <c r="BE32" s="23"/>
      <c r="BF32" s="66">
        <v>60</v>
      </c>
      <c r="BG32" s="66">
        <v>77</v>
      </c>
      <c r="BH32" s="66">
        <v>100</v>
      </c>
      <c r="BI32" s="66">
        <v>116</v>
      </c>
      <c r="BJ32" s="27">
        <v>116</v>
      </c>
      <c r="BK32" s="66">
        <v>144</v>
      </c>
      <c r="BL32" s="66">
        <v>177</v>
      </c>
      <c r="BM32" s="66">
        <v>218</v>
      </c>
    </row>
    <row r="33" spans="1:65" ht="9.75" customHeight="1">
      <c r="A33" s="65"/>
      <c r="B33" s="23"/>
      <c r="C33" s="69"/>
      <c r="D33" s="69"/>
      <c r="E33" s="69"/>
      <c r="F33" s="69"/>
      <c r="G33" s="23"/>
      <c r="H33" s="69"/>
      <c r="I33" s="69"/>
      <c r="J33" s="69"/>
      <c r="K33" s="68"/>
      <c r="L33" s="23"/>
      <c r="M33" s="69"/>
      <c r="N33" s="69"/>
      <c r="O33" s="69"/>
      <c r="P33" s="68"/>
      <c r="Q33" s="23"/>
      <c r="R33" s="69"/>
      <c r="S33" s="69"/>
      <c r="T33" s="69"/>
      <c r="U33" s="68"/>
      <c r="V33" s="23"/>
      <c r="W33" s="69"/>
      <c r="X33" s="69"/>
      <c r="Y33" s="69"/>
      <c r="Z33" s="68"/>
      <c r="AA33" s="23"/>
      <c r="AB33" s="69"/>
      <c r="AC33" s="69"/>
      <c r="AD33" s="69"/>
      <c r="AE33" s="68"/>
      <c r="AF33" s="23"/>
      <c r="AG33" s="69"/>
      <c r="AH33" s="69"/>
      <c r="AI33" s="69"/>
      <c r="AJ33" s="68"/>
      <c r="AK33" s="23"/>
      <c r="AL33" s="69"/>
      <c r="AM33" s="69"/>
      <c r="AN33" s="69"/>
      <c r="AO33" s="68"/>
      <c r="AP33" s="23"/>
      <c r="AQ33" s="69"/>
      <c r="AR33" s="69"/>
      <c r="AS33" s="69"/>
      <c r="AT33" s="68"/>
      <c r="AU33" s="23"/>
      <c r="AV33" s="69"/>
      <c r="AW33" s="69"/>
      <c r="AX33" s="69"/>
      <c r="AY33" s="68"/>
      <c r="AZ33" s="23"/>
      <c r="BA33" s="69"/>
      <c r="BB33" s="69"/>
      <c r="BC33" s="69"/>
      <c r="BD33" s="68"/>
      <c r="BE33" s="23"/>
      <c r="BF33" s="66"/>
      <c r="BG33" s="66"/>
      <c r="BH33" s="66"/>
      <c r="BI33" s="66"/>
      <c r="BJ33" s="27"/>
      <c r="BK33" s="66"/>
      <c r="BL33" s="66"/>
      <c r="BM33" s="66"/>
    </row>
    <row r="34" spans="1:65">
      <c r="A34" s="65" t="s">
        <v>140</v>
      </c>
      <c r="B34" s="37">
        <v>9.5000000000000001E-2</v>
      </c>
      <c r="C34" s="85">
        <v>3.6999999999999998E-2</v>
      </c>
      <c r="D34" s="85">
        <v>2.8000000000000001E-2</v>
      </c>
      <c r="E34" s="85">
        <v>3.1E-2</v>
      </c>
      <c r="F34" s="85">
        <v>2.9000000000000001E-2</v>
      </c>
      <c r="G34" s="95" t="s">
        <v>40</v>
      </c>
      <c r="H34" s="112" t="s">
        <v>35</v>
      </c>
      <c r="I34" s="112" t="s">
        <v>35</v>
      </c>
      <c r="J34" s="112" t="s">
        <v>35</v>
      </c>
      <c r="K34" s="112" t="s">
        <v>35</v>
      </c>
      <c r="L34" s="95" t="s">
        <v>40</v>
      </c>
      <c r="M34" s="112" t="s">
        <v>35</v>
      </c>
      <c r="N34" s="112" t="s">
        <v>35</v>
      </c>
      <c r="O34" s="112" t="s">
        <v>35</v>
      </c>
      <c r="P34" s="112" t="s">
        <v>35</v>
      </c>
      <c r="Q34" s="95" t="s">
        <v>40</v>
      </c>
      <c r="R34" s="85">
        <v>3.3000000000000002E-2</v>
      </c>
      <c r="S34" s="85">
        <v>2.8000000000000001E-2</v>
      </c>
      <c r="T34" s="85">
        <v>2.8000000000000001E-2</v>
      </c>
      <c r="U34" s="85">
        <v>2.8000000000000001E-2</v>
      </c>
      <c r="V34" s="37">
        <v>0.11600000000000001</v>
      </c>
      <c r="W34" s="85">
        <v>3.2000000000000001E-2</v>
      </c>
      <c r="X34" s="85">
        <v>3.9E-2</v>
      </c>
      <c r="Y34" s="85">
        <v>4.2000000000000003E-2</v>
      </c>
      <c r="Z34" s="85">
        <v>0.04</v>
      </c>
      <c r="AA34" s="37">
        <v>0.153</v>
      </c>
      <c r="AB34" s="85">
        <v>3.6999999999999998E-2</v>
      </c>
      <c r="AC34" s="85">
        <v>3.5000000000000003E-2</v>
      </c>
      <c r="AD34" s="85">
        <v>2.8000000000000001E-2</v>
      </c>
      <c r="AE34" s="85">
        <v>3.1000000000000007E-2</v>
      </c>
      <c r="AF34" s="37">
        <v>0.13100000000000001</v>
      </c>
      <c r="AG34" s="85">
        <v>0.03</v>
      </c>
      <c r="AH34" s="85">
        <v>2.8000000000000001E-2</v>
      </c>
      <c r="AI34" s="85">
        <v>2.8000000000000001E-2</v>
      </c>
      <c r="AJ34" s="85">
        <v>2.5000000000000001E-2</v>
      </c>
      <c r="AK34" s="37">
        <v>0.111</v>
      </c>
      <c r="AL34" s="85">
        <v>2.4E-2</v>
      </c>
      <c r="AM34" s="85">
        <v>2.4E-2</v>
      </c>
      <c r="AN34" s="85">
        <v>2.5999999999999999E-2</v>
      </c>
      <c r="AO34" s="85">
        <v>2.7E-2</v>
      </c>
      <c r="AP34" s="37">
        <v>0.10100000000000001</v>
      </c>
      <c r="AQ34" s="85">
        <v>2.8000000000000001E-2</v>
      </c>
      <c r="AR34" s="85">
        <v>2.4E-2</v>
      </c>
      <c r="AS34" s="85">
        <v>2.5999999999999999E-2</v>
      </c>
      <c r="AT34" s="85">
        <v>2.4E-2</v>
      </c>
      <c r="AU34" s="37">
        <v>0.10199999999999999</v>
      </c>
      <c r="AV34" s="85">
        <v>2.7E-2</v>
      </c>
      <c r="AW34" s="85">
        <v>2.4E-2</v>
      </c>
      <c r="AX34" s="85">
        <v>2.3E-2</v>
      </c>
      <c r="AY34" s="85">
        <v>2.4E-2</v>
      </c>
      <c r="AZ34" s="37">
        <v>9.8000000000000004E-2</v>
      </c>
      <c r="BA34" s="85">
        <v>0.03</v>
      </c>
      <c r="BB34" s="85">
        <v>2.8000000000000001E-2</v>
      </c>
      <c r="BC34" s="85">
        <v>2.7E-2</v>
      </c>
      <c r="BD34" s="85">
        <v>3.1E-2</v>
      </c>
      <c r="BE34" s="37">
        <v>0.11600000000000001</v>
      </c>
      <c r="BF34" s="85">
        <v>0.03</v>
      </c>
      <c r="BG34" s="85">
        <v>2.7E-2</v>
      </c>
      <c r="BH34" s="85">
        <v>0.03</v>
      </c>
      <c r="BI34" s="85">
        <v>2.9000000000000001E-2</v>
      </c>
      <c r="BJ34" s="37">
        <v>0.11700000000000001</v>
      </c>
      <c r="BK34" s="85">
        <v>3.2000000000000001E-2</v>
      </c>
      <c r="BL34" s="85">
        <v>2.7E-2</v>
      </c>
      <c r="BM34" s="85">
        <v>3.4000000000000002E-2</v>
      </c>
    </row>
    <row r="35" spans="1:65">
      <c r="A35" s="67"/>
      <c r="B35" s="23"/>
      <c r="C35" s="69"/>
      <c r="D35" s="69"/>
      <c r="E35" s="69"/>
      <c r="F35" s="69"/>
      <c r="G35" s="23"/>
      <c r="H35" s="69"/>
      <c r="I35" s="69"/>
      <c r="J35" s="69"/>
      <c r="K35" s="68"/>
      <c r="L35" s="23"/>
      <c r="M35" s="69"/>
      <c r="N35" s="69"/>
      <c r="O35" s="69"/>
      <c r="P35" s="68"/>
      <c r="Q35" s="23"/>
      <c r="R35" s="69"/>
      <c r="S35" s="69"/>
      <c r="T35" s="69"/>
      <c r="U35" s="68"/>
      <c r="V35" s="23"/>
      <c r="W35" s="69"/>
      <c r="X35" s="69"/>
      <c r="Y35" s="69"/>
      <c r="Z35" s="68"/>
      <c r="AA35" s="23"/>
      <c r="AB35" s="69"/>
      <c r="AC35" s="69"/>
      <c r="AD35" s="69"/>
      <c r="AE35" s="68"/>
      <c r="AF35" s="23"/>
      <c r="AG35" s="69"/>
      <c r="AH35" s="69"/>
      <c r="AI35" s="69"/>
      <c r="AJ35" s="68"/>
      <c r="AK35" s="23"/>
      <c r="AL35" s="69"/>
      <c r="AM35" s="69"/>
      <c r="AN35" s="69"/>
      <c r="AO35" s="68"/>
      <c r="AP35" s="23"/>
      <c r="AQ35" s="69"/>
      <c r="AR35" s="69"/>
      <c r="AS35" s="69"/>
      <c r="AT35" s="68"/>
      <c r="AU35" s="23"/>
      <c r="AV35" s="69"/>
      <c r="AW35" s="69"/>
      <c r="AX35" s="69"/>
      <c r="AY35" s="68"/>
      <c r="AZ35" s="23"/>
      <c r="BA35" s="69"/>
      <c r="BB35" s="69"/>
      <c r="BC35" s="69"/>
      <c r="BD35" s="68"/>
      <c r="BE35" s="23"/>
      <c r="BF35" s="69"/>
      <c r="BG35" s="69"/>
      <c r="BH35" s="69"/>
      <c r="BI35" s="68"/>
      <c r="BJ35" s="23"/>
      <c r="BK35" s="69"/>
      <c r="BL35" s="69"/>
      <c r="BM35" s="69"/>
    </row>
    <row r="36" spans="1:65">
      <c r="A36" s="65" t="s">
        <v>124</v>
      </c>
      <c r="B36" s="36">
        <v>963</v>
      </c>
      <c r="C36" s="65">
        <v>970</v>
      </c>
      <c r="D36" s="65">
        <v>982</v>
      </c>
      <c r="E36" s="65">
        <v>994</v>
      </c>
      <c r="F36" s="66">
        <v>1005</v>
      </c>
      <c r="G36" s="36">
        <v>1005</v>
      </c>
      <c r="H36" s="66">
        <v>1011</v>
      </c>
      <c r="I36" s="66">
        <v>1016</v>
      </c>
      <c r="J36" s="66">
        <v>1026</v>
      </c>
      <c r="K36" s="66">
        <v>1035</v>
      </c>
      <c r="L36" s="35">
        <v>1035</v>
      </c>
      <c r="M36" s="66">
        <v>1045</v>
      </c>
      <c r="N36" s="66">
        <v>1051</v>
      </c>
      <c r="O36" s="66">
        <v>1056</v>
      </c>
      <c r="P36" s="66">
        <v>1066</v>
      </c>
      <c r="Q36" s="35">
        <v>1066</v>
      </c>
      <c r="R36" s="66">
        <v>1079</v>
      </c>
      <c r="S36" s="66">
        <v>1088</v>
      </c>
      <c r="T36" s="66">
        <v>1100</v>
      </c>
      <c r="U36" s="66">
        <v>1111</v>
      </c>
      <c r="V36" s="35">
        <v>1111</v>
      </c>
      <c r="W36" s="66">
        <v>1121</v>
      </c>
      <c r="X36" s="66">
        <v>1136</v>
      </c>
      <c r="Y36" s="66">
        <v>1153</v>
      </c>
      <c r="Z36" s="66">
        <v>1169</v>
      </c>
      <c r="AA36" s="35">
        <v>1169</v>
      </c>
      <c r="AB36" s="66">
        <v>1185</v>
      </c>
      <c r="AC36" s="66">
        <v>1202</v>
      </c>
      <c r="AD36" s="66">
        <v>1230</v>
      </c>
      <c r="AE36" s="66">
        <v>1263</v>
      </c>
      <c r="AF36" s="35">
        <v>1263</v>
      </c>
      <c r="AG36" s="66">
        <v>1289</v>
      </c>
      <c r="AH36" s="66">
        <v>1308</v>
      </c>
      <c r="AI36" s="66">
        <v>1335</v>
      </c>
      <c r="AJ36" s="66">
        <v>1364</v>
      </c>
      <c r="AK36" s="35">
        <v>1364</v>
      </c>
      <c r="AL36" s="66">
        <v>1390</v>
      </c>
      <c r="AM36" s="66">
        <v>1418</v>
      </c>
      <c r="AN36" s="66">
        <v>1448</v>
      </c>
      <c r="AO36" s="66">
        <v>1479</v>
      </c>
      <c r="AP36" s="35">
        <v>1479</v>
      </c>
      <c r="AQ36" s="66">
        <v>1503</v>
      </c>
      <c r="AR36" s="66">
        <v>1521</v>
      </c>
      <c r="AS36" s="66">
        <v>1539</v>
      </c>
      <c r="AT36" s="66">
        <v>1558</v>
      </c>
      <c r="AU36" s="35">
        <v>1558</v>
      </c>
      <c r="AV36" s="66">
        <v>1580</v>
      </c>
      <c r="AW36" s="66">
        <v>1593</v>
      </c>
      <c r="AX36" s="66">
        <v>1608</v>
      </c>
      <c r="AY36" s="66">
        <v>1635</v>
      </c>
      <c r="AZ36" s="35">
        <v>1635</v>
      </c>
      <c r="BA36" s="66">
        <v>1653</v>
      </c>
      <c r="BB36" s="66">
        <v>1662</v>
      </c>
      <c r="BC36" s="66">
        <v>1663</v>
      </c>
      <c r="BD36" s="66">
        <v>1656</v>
      </c>
      <c r="BE36" s="35">
        <v>1656</v>
      </c>
      <c r="BF36" s="66">
        <v>1635</v>
      </c>
      <c r="BG36" s="66">
        <v>1613</v>
      </c>
      <c r="BH36" s="66">
        <v>1589</v>
      </c>
      <c r="BI36" s="66">
        <v>1575</v>
      </c>
      <c r="BJ36" s="35">
        <v>1575</v>
      </c>
      <c r="BK36" s="66">
        <v>1566</v>
      </c>
      <c r="BL36" s="66">
        <v>1571</v>
      </c>
      <c r="BM36" s="66">
        <v>1565</v>
      </c>
    </row>
    <row r="37" spans="1:65">
      <c r="A37" s="211" t="s">
        <v>7</v>
      </c>
      <c r="B37" s="23"/>
      <c r="C37" s="68"/>
      <c r="D37" s="68">
        <v>1.2371134020618513E-2</v>
      </c>
      <c r="E37" s="68">
        <v>1.2219959266802416E-2</v>
      </c>
      <c r="F37" s="68">
        <v>1.1066398390342069E-2</v>
      </c>
      <c r="G37" s="23"/>
      <c r="H37" s="68">
        <v>5.9701492537314049E-3</v>
      </c>
      <c r="I37" s="68">
        <v>4.9455984174084922E-3</v>
      </c>
      <c r="J37" s="68">
        <v>9.8425196850393526E-3</v>
      </c>
      <c r="K37" s="68">
        <v>8.7719298245614308E-3</v>
      </c>
      <c r="L37" s="26"/>
      <c r="M37" s="68">
        <v>9.6618357487923134E-3</v>
      </c>
      <c r="N37" s="68">
        <v>5.7416267942582699E-3</v>
      </c>
      <c r="O37" s="68">
        <v>4.7573739295909689E-3</v>
      </c>
      <c r="P37" s="68">
        <v>9.4696969696970168E-3</v>
      </c>
      <c r="Q37" s="26"/>
      <c r="R37" s="68">
        <v>1.2195121951219523E-2</v>
      </c>
      <c r="S37" s="68">
        <v>8.3410565338275511E-3</v>
      </c>
      <c r="T37" s="68">
        <v>1.1029411764705843E-2</v>
      </c>
      <c r="U37" s="68">
        <v>1.0000000000000009E-2</v>
      </c>
      <c r="V37" s="26"/>
      <c r="W37" s="68">
        <v>9.0009000900090896E-3</v>
      </c>
      <c r="X37" s="68">
        <v>1.338090990187335E-2</v>
      </c>
      <c r="Y37" s="68">
        <v>1.4964788732394263E-2</v>
      </c>
      <c r="Z37" s="68">
        <v>1.3876843018213458E-2</v>
      </c>
      <c r="AA37" s="26"/>
      <c r="AB37" s="68">
        <v>1.3686911890504749E-2</v>
      </c>
      <c r="AC37" s="68">
        <v>1.4345991561181437E-2</v>
      </c>
      <c r="AD37" s="68">
        <v>2.3294509151414289E-2</v>
      </c>
      <c r="AE37" s="68">
        <v>2.6829268292682951E-2</v>
      </c>
      <c r="AF37" s="26"/>
      <c r="AG37" s="68">
        <v>2.0585906571654711E-2</v>
      </c>
      <c r="AH37" s="68">
        <v>1.4740108611326574E-2</v>
      </c>
      <c r="AI37" s="68">
        <v>2.0642201834862428E-2</v>
      </c>
      <c r="AJ37" s="68">
        <v>2.1722846441947663E-2</v>
      </c>
      <c r="AK37" s="26"/>
      <c r="AL37" s="68">
        <v>1.9061583577712593E-2</v>
      </c>
      <c r="AM37" s="68">
        <v>2.0143884892086295E-2</v>
      </c>
      <c r="AN37" s="68">
        <v>2.1156558533145242E-2</v>
      </c>
      <c r="AO37" s="68">
        <v>2.140883977900554E-2</v>
      </c>
      <c r="AP37" s="26"/>
      <c r="AQ37" s="68">
        <v>1.6227180527383478E-2</v>
      </c>
      <c r="AR37" s="68">
        <v>1.1976047904191711E-2</v>
      </c>
      <c r="AS37" s="68">
        <v>1.1834319526627279E-2</v>
      </c>
      <c r="AT37" s="68">
        <v>1.2345679012345734E-2</v>
      </c>
      <c r="AU37" s="26"/>
      <c r="AV37" s="68">
        <v>1.4120667522464769E-2</v>
      </c>
      <c r="AW37" s="68">
        <v>8.2278481012658666E-3</v>
      </c>
      <c r="AX37" s="68">
        <v>9.4161958568739212E-3</v>
      </c>
      <c r="AY37" s="68">
        <v>1.6791044776119479E-2</v>
      </c>
      <c r="AZ37" s="26"/>
      <c r="BA37" s="68">
        <v>1.1009174311926495E-2</v>
      </c>
      <c r="BB37" s="68">
        <v>5.4446460980035472E-3</v>
      </c>
      <c r="BC37" s="68">
        <v>6.0168471720811745E-4</v>
      </c>
      <c r="BD37" s="68">
        <v>-4.2092603728202116E-3</v>
      </c>
      <c r="BE37" s="23"/>
      <c r="BF37" s="68">
        <v>-1.26811594202898E-2</v>
      </c>
      <c r="BG37" s="68">
        <v>-1.3455657492354778E-2</v>
      </c>
      <c r="BH37" s="68">
        <v>-1.4879107253564783E-2</v>
      </c>
      <c r="BI37" s="68">
        <v>-8.8105726872246271E-3</v>
      </c>
      <c r="BJ37" s="23"/>
      <c r="BK37" s="68">
        <v>-5.7142857142856718E-3</v>
      </c>
      <c r="BL37" s="68">
        <v>3.1928480204341803E-3</v>
      </c>
      <c r="BM37" s="68">
        <v>-3.8192234245703061E-3</v>
      </c>
    </row>
    <row r="38" spans="1:65">
      <c r="A38" s="67" t="s">
        <v>8</v>
      </c>
      <c r="B38" s="23"/>
      <c r="C38" s="69"/>
      <c r="D38" s="69"/>
      <c r="E38" s="69"/>
      <c r="F38" s="69"/>
      <c r="G38" s="23">
        <v>4.3613707165109039E-2</v>
      </c>
      <c r="H38" s="69">
        <v>4.2268041237113474E-2</v>
      </c>
      <c r="I38" s="69">
        <v>3.4623217922606919E-2</v>
      </c>
      <c r="J38" s="69">
        <v>3.2193158953722323E-2</v>
      </c>
      <c r="K38" s="68">
        <v>2.9850746268656803E-2</v>
      </c>
      <c r="L38" s="23">
        <v>2.9850746268656803E-2</v>
      </c>
      <c r="M38" s="69">
        <v>3.3630069238377747E-2</v>
      </c>
      <c r="N38" s="69">
        <v>3.4448818897637734E-2</v>
      </c>
      <c r="O38" s="69">
        <v>2.9239766081871288E-2</v>
      </c>
      <c r="P38" s="68">
        <v>2.9951690821256038E-2</v>
      </c>
      <c r="Q38" s="23">
        <v>2.9951690821256038E-2</v>
      </c>
      <c r="R38" s="69">
        <v>3.2535885167464196E-2</v>
      </c>
      <c r="S38" s="69">
        <v>3.520456707897246E-2</v>
      </c>
      <c r="T38" s="69">
        <v>4.1666666666666741E-2</v>
      </c>
      <c r="U38" s="68">
        <v>4.2213883677298281E-2</v>
      </c>
      <c r="V38" s="23">
        <v>4.2213883677298281E-2</v>
      </c>
      <c r="W38" s="69">
        <v>3.8924930491195608E-2</v>
      </c>
      <c r="X38" s="69">
        <v>4.4117647058823595E-2</v>
      </c>
      <c r="Y38" s="69">
        <v>4.8181818181818103E-2</v>
      </c>
      <c r="Z38" s="68">
        <v>5.2205220522052231E-2</v>
      </c>
      <c r="AA38" s="23">
        <v>5.2205220522052231E-2</v>
      </c>
      <c r="AB38" s="69">
        <v>5.7091882247992887E-2</v>
      </c>
      <c r="AC38" s="69">
        <v>5.8098591549295753E-2</v>
      </c>
      <c r="AD38" s="69">
        <v>6.6782307025151866E-2</v>
      </c>
      <c r="AE38" s="68">
        <v>8.0410607356715236E-2</v>
      </c>
      <c r="AF38" s="23">
        <v>8.0410607356715236E-2</v>
      </c>
      <c r="AG38" s="69">
        <v>8.7763713080168726E-2</v>
      </c>
      <c r="AH38" s="69">
        <v>8.8186356073211236E-2</v>
      </c>
      <c r="AI38" s="69">
        <v>8.5365853658536661E-2</v>
      </c>
      <c r="AJ38" s="68">
        <v>7.9968329374505043E-2</v>
      </c>
      <c r="AK38" s="23">
        <v>7.9968329374505043E-2</v>
      </c>
      <c r="AL38" s="69">
        <v>7.8355314197051884E-2</v>
      </c>
      <c r="AM38" s="69">
        <v>8.4097859327217028E-2</v>
      </c>
      <c r="AN38" s="69">
        <v>8.4644194756554381E-2</v>
      </c>
      <c r="AO38" s="68">
        <v>8.4310850439882623E-2</v>
      </c>
      <c r="AP38" s="23">
        <v>8.4310850439882623E-2</v>
      </c>
      <c r="AQ38" s="69">
        <v>8.1294964028777006E-2</v>
      </c>
      <c r="AR38" s="69">
        <v>7.2637517630465442E-2</v>
      </c>
      <c r="AS38" s="69">
        <v>6.2845303867403279E-2</v>
      </c>
      <c r="AT38" s="68">
        <v>5.3414469235970152E-2</v>
      </c>
      <c r="AU38" s="23">
        <v>5.3414469235970152E-2</v>
      </c>
      <c r="AV38" s="69">
        <v>5.1230871590153049E-2</v>
      </c>
      <c r="AW38" s="69">
        <v>4.7337278106508895E-2</v>
      </c>
      <c r="AX38" s="69">
        <v>4.4834307992202671E-2</v>
      </c>
      <c r="AY38" s="68">
        <v>4.942233632862636E-2</v>
      </c>
      <c r="AZ38" s="23">
        <v>4.942233632862636E-2</v>
      </c>
      <c r="BA38" s="69">
        <v>4.6202531645569644E-2</v>
      </c>
      <c r="BB38" s="69">
        <v>4.3314500941619594E-2</v>
      </c>
      <c r="BC38" s="69">
        <v>3.4203980099502429E-2</v>
      </c>
      <c r="BD38" s="68">
        <v>1.2844036697247763E-2</v>
      </c>
      <c r="BE38" s="23">
        <v>1.2844036697247763E-2</v>
      </c>
      <c r="BF38" s="69">
        <v>-1.0889292196007205E-2</v>
      </c>
      <c r="BG38" s="69">
        <v>-2.9482551143200975E-2</v>
      </c>
      <c r="BH38" s="69">
        <v>-4.4497895369813634E-2</v>
      </c>
      <c r="BI38" s="68">
        <v>-4.8913043478260865E-2</v>
      </c>
      <c r="BJ38" s="23">
        <v>-4.8913043478260865E-2</v>
      </c>
      <c r="BK38" s="69">
        <v>-4.2201834862385268E-2</v>
      </c>
      <c r="BL38" s="69">
        <v>-2.603843769373837E-2</v>
      </c>
      <c r="BM38" s="69">
        <v>-1.5103838892385202E-2</v>
      </c>
    </row>
    <row r="39" spans="1:65">
      <c r="A39" s="67" t="s">
        <v>169</v>
      </c>
      <c r="B39" s="23"/>
      <c r="C39" s="69"/>
      <c r="D39" s="69"/>
      <c r="E39" s="69"/>
      <c r="F39" s="69"/>
      <c r="G39" s="185">
        <v>42</v>
      </c>
      <c r="H39" s="69"/>
      <c r="I39" s="69"/>
      <c r="J39" s="69"/>
      <c r="K39" s="68"/>
      <c r="L39" s="185">
        <v>30</v>
      </c>
      <c r="M39" s="69"/>
      <c r="N39" s="69"/>
      <c r="O39" s="69"/>
      <c r="P39" s="68"/>
      <c r="Q39" s="185">
        <v>31</v>
      </c>
      <c r="R39" s="69"/>
      <c r="S39" s="69"/>
      <c r="T39" s="69"/>
      <c r="U39" s="68"/>
      <c r="V39" s="185">
        <v>45</v>
      </c>
      <c r="W39" s="69"/>
      <c r="X39" s="69"/>
      <c r="Y39" s="69"/>
      <c r="Z39" s="68"/>
      <c r="AA39" s="185">
        <v>58</v>
      </c>
      <c r="AB39" s="69"/>
      <c r="AC39" s="69"/>
      <c r="AD39" s="69"/>
      <c r="AE39" s="68"/>
      <c r="AF39" s="185">
        <v>94</v>
      </c>
      <c r="AG39" s="69"/>
      <c r="AH39" s="69"/>
      <c r="AI39" s="69"/>
      <c r="AJ39" s="68"/>
      <c r="AK39" s="185">
        <v>101</v>
      </c>
      <c r="AL39" s="69"/>
      <c r="AM39" s="182">
        <v>28</v>
      </c>
      <c r="AN39" s="182">
        <v>30</v>
      </c>
      <c r="AO39" s="182">
        <v>31</v>
      </c>
      <c r="AP39" s="185">
        <v>115</v>
      </c>
      <c r="AQ39" s="184">
        <v>24</v>
      </c>
      <c r="AR39" s="184">
        <v>18</v>
      </c>
      <c r="AS39" s="184">
        <v>18</v>
      </c>
      <c r="AT39" s="184">
        <v>19</v>
      </c>
      <c r="AU39" s="185">
        <v>79</v>
      </c>
      <c r="AV39" s="184">
        <v>22</v>
      </c>
      <c r="AW39" s="184">
        <v>13</v>
      </c>
      <c r="AX39" s="184">
        <v>15</v>
      </c>
      <c r="AY39" s="184">
        <v>27</v>
      </c>
      <c r="AZ39" s="185">
        <v>77</v>
      </c>
      <c r="BA39" s="184">
        <v>18</v>
      </c>
      <c r="BB39" s="184">
        <v>9</v>
      </c>
      <c r="BC39" s="184">
        <v>1</v>
      </c>
      <c r="BD39" s="184">
        <v>-7</v>
      </c>
      <c r="BE39" s="185">
        <v>21</v>
      </c>
      <c r="BF39" s="184">
        <v>-21</v>
      </c>
      <c r="BG39" s="184">
        <v>-22</v>
      </c>
      <c r="BH39" s="184">
        <v>-24</v>
      </c>
      <c r="BI39" s="184">
        <v>-14</v>
      </c>
      <c r="BJ39" s="185">
        <v>-81</v>
      </c>
      <c r="BK39" s="184">
        <v>-9</v>
      </c>
      <c r="BL39" s="184">
        <v>5</v>
      </c>
      <c r="BM39" s="184">
        <v>-6</v>
      </c>
    </row>
    <row r="40" spans="1:65" ht="8.25" customHeight="1">
      <c r="A40" s="67"/>
      <c r="B40" s="23"/>
      <c r="C40" s="69"/>
      <c r="D40" s="69"/>
      <c r="E40" s="69"/>
      <c r="F40" s="69"/>
      <c r="G40" s="23"/>
      <c r="H40" s="69"/>
      <c r="I40" s="69"/>
      <c r="J40" s="69"/>
      <c r="K40" s="68"/>
      <c r="L40" s="23"/>
      <c r="M40" s="69"/>
      <c r="N40" s="69"/>
      <c r="O40" s="69"/>
      <c r="P40" s="68"/>
      <c r="Q40" s="23"/>
      <c r="R40" s="69"/>
      <c r="S40" s="69"/>
      <c r="T40" s="69"/>
      <c r="U40" s="68"/>
      <c r="V40" s="23"/>
      <c r="W40" s="69"/>
      <c r="X40" s="69"/>
      <c r="Y40" s="69"/>
      <c r="Z40" s="68"/>
      <c r="AA40" s="23"/>
      <c r="AB40" s="69"/>
      <c r="AC40" s="69"/>
      <c r="AD40" s="69"/>
      <c r="AE40" s="68"/>
      <c r="AF40" s="23"/>
      <c r="AG40" s="69"/>
      <c r="AH40" s="69"/>
      <c r="AI40" s="69"/>
      <c r="AJ40" s="68"/>
      <c r="AK40" s="23"/>
      <c r="AL40" s="69"/>
      <c r="AM40" s="69"/>
      <c r="AN40" s="69"/>
      <c r="AO40" s="68"/>
      <c r="AP40" s="23"/>
      <c r="AQ40" s="69"/>
      <c r="AR40" s="69"/>
      <c r="AS40" s="69"/>
      <c r="AT40" s="68"/>
      <c r="AU40" s="23"/>
      <c r="AV40" s="69"/>
      <c r="AW40" s="69"/>
      <c r="AX40" s="69"/>
      <c r="AY40" s="68"/>
      <c r="AZ40" s="23"/>
      <c r="BA40" s="69"/>
      <c r="BB40" s="69"/>
      <c r="BC40" s="69"/>
      <c r="BD40" s="68"/>
      <c r="BE40" s="23"/>
      <c r="BF40" s="69"/>
      <c r="BG40" s="69"/>
      <c r="BH40" s="69"/>
      <c r="BI40" s="68"/>
      <c r="BJ40" s="23"/>
      <c r="BK40" s="69"/>
      <c r="BL40" s="69"/>
      <c r="BM40" s="69"/>
    </row>
    <row r="41" spans="1:65" ht="15.75">
      <c r="A41" s="65" t="s">
        <v>123</v>
      </c>
      <c r="B41" s="140" t="s">
        <v>122</v>
      </c>
      <c r="C41" s="78" t="s">
        <v>122</v>
      </c>
      <c r="D41" s="78" t="s">
        <v>122</v>
      </c>
      <c r="E41" s="78" t="s">
        <v>122</v>
      </c>
      <c r="F41" s="78" t="s">
        <v>122</v>
      </c>
      <c r="G41" s="140" t="s">
        <v>122</v>
      </c>
      <c r="H41" s="78" t="s">
        <v>122</v>
      </c>
      <c r="I41" s="78" t="s">
        <v>122</v>
      </c>
      <c r="J41" s="78" t="s">
        <v>122</v>
      </c>
      <c r="K41" s="78" t="s">
        <v>122</v>
      </c>
      <c r="L41" s="140" t="s">
        <v>122</v>
      </c>
      <c r="M41" s="78" t="s">
        <v>122</v>
      </c>
      <c r="N41" s="78" t="s">
        <v>122</v>
      </c>
      <c r="O41" s="78" t="s">
        <v>122</v>
      </c>
      <c r="P41" s="78" t="s">
        <v>122</v>
      </c>
      <c r="Q41" s="140" t="s">
        <v>122</v>
      </c>
      <c r="R41" s="78" t="s">
        <v>122</v>
      </c>
      <c r="S41" s="78" t="s">
        <v>122</v>
      </c>
      <c r="T41" s="78" t="s">
        <v>122</v>
      </c>
      <c r="U41" s="78" t="s">
        <v>122</v>
      </c>
      <c r="V41" s="140" t="s">
        <v>122</v>
      </c>
      <c r="W41" s="78" t="s">
        <v>122</v>
      </c>
      <c r="X41" s="78" t="s">
        <v>122</v>
      </c>
      <c r="Y41" s="78" t="s">
        <v>122</v>
      </c>
      <c r="Z41" s="78" t="s">
        <v>122</v>
      </c>
      <c r="AA41" s="140" t="s">
        <v>122</v>
      </c>
      <c r="AB41" s="139" t="s">
        <v>122</v>
      </c>
      <c r="AC41" s="139" t="s">
        <v>122</v>
      </c>
      <c r="AD41" s="139" t="s">
        <v>122</v>
      </c>
      <c r="AE41" s="139" t="s">
        <v>122</v>
      </c>
      <c r="AF41" s="140" t="s">
        <v>122</v>
      </c>
      <c r="AG41" s="139" t="s">
        <v>122</v>
      </c>
      <c r="AH41" s="139" t="s">
        <v>122</v>
      </c>
      <c r="AI41" s="139" t="s">
        <v>122</v>
      </c>
      <c r="AJ41" s="139" t="s">
        <v>122</v>
      </c>
      <c r="AK41" s="140" t="s">
        <v>122</v>
      </c>
      <c r="AL41" s="66">
        <v>11</v>
      </c>
      <c r="AM41" s="66">
        <v>78</v>
      </c>
      <c r="AN41" s="66">
        <v>177</v>
      </c>
      <c r="AO41" s="66">
        <v>244</v>
      </c>
      <c r="AP41" s="35">
        <v>244</v>
      </c>
      <c r="AQ41" s="66">
        <v>290</v>
      </c>
      <c r="AR41" s="66">
        <v>323</v>
      </c>
      <c r="AS41" s="66">
        <v>347</v>
      </c>
      <c r="AT41" s="66">
        <v>377</v>
      </c>
      <c r="AU41" s="35">
        <v>377</v>
      </c>
      <c r="AV41" s="66">
        <v>414</v>
      </c>
      <c r="AW41" s="66">
        <v>444</v>
      </c>
      <c r="AX41" s="66">
        <v>484</v>
      </c>
      <c r="AY41" s="66">
        <v>532</v>
      </c>
      <c r="AZ41" s="35">
        <v>532</v>
      </c>
      <c r="BA41" s="66">
        <v>574</v>
      </c>
      <c r="BB41" s="66">
        <v>600</v>
      </c>
      <c r="BC41" s="66">
        <v>617</v>
      </c>
      <c r="BD41" s="66">
        <v>626</v>
      </c>
      <c r="BE41" s="35">
        <v>626</v>
      </c>
      <c r="BF41" s="66">
        <v>624</v>
      </c>
      <c r="BG41" s="66">
        <v>612</v>
      </c>
      <c r="BH41" s="66">
        <v>601</v>
      </c>
      <c r="BI41" s="66">
        <v>592</v>
      </c>
      <c r="BJ41" s="35">
        <v>592</v>
      </c>
      <c r="BK41" s="66">
        <v>584</v>
      </c>
      <c r="BL41" s="66">
        <v>580</v>
      </c>
      <c r="BM41" s="66">
        <v>570</v>
      </c>
    </row>
    <row r="42" spans="1:65">
      <c r="A42" s="67" t="s">
        <v>7</v>
      </c>
      <c r="B42" s="23"/>
      <c r="C42" s="69"/>
      <c r="D42" s="69"/>
      <c r="E42" s="69"/>
      <c r="F42" s="69"/>
      <c r="G42" s="23"/>
      <c r="H42" s="69"/>
      <c r="I42" s="69"/>
      <c r="J42" s="69"/>
      <c r="K42" s="68"/>
      <c r="L42" s="23"/>
      <c r="M42" s="69"/>
      <c r="N42" s="69"/>
      <c r="O42" s="69"/>
      <c r="P42" s="68"/>
      <c r="Q42" s="23"/>
      <c r="R42" s="69"/>
      <c r="S42" s="69"/>
      <c r="T42" s="69"/>
      <c r="U42" s="68"/>
      <c r="V42" s="23"/>
      <c r="W42" s="69"/>
      <c r="X42" s="69"/>
      <c r="Y42" s="69"/>
      <c r="Z42" s="68"/>
      <c r="AA42" s="23"/>
      <c r="AB42" s="69"/>
      <c r="AC42" s="69"/>
      <c r="AD42" s="69"/>
      <c r="AE42" s="68"/>
      <c r="AF42" s="23"/>
      <c r="AG42" s="69"/>
      <c r="AH42" s="69"/>
      <c r="AI42" s="69"/>
      <c r="AJ42" s="68"/>
      <c r="AK42" s="23"/>
      <c r="AL42" s="69"/>
      <c r="AM42" s="68">
        <v>6.0909090909090908</v>
      </c>
      <c r="AN42" s="68">
        <v>1.2692307692307692</v>
      </c>
      <c r="AO42" s="68">
        <v>0.37853107344632764</v>
      </c>
      <c r="AP42" s="23"/>
      <c r="AQ42" s="68">
        <v>0.18852459016393452</v>
      </c>
      <c r="AR42" s="68">
        <v>0.11379310344827576</v>
      </c>
      <c r="AS42" s="68">
        <v>7.4303405572755388E-2</v>
      </c>
      <c r="AT42" s="68">
        <v>8.6455331412103709E-2</v>
      </c>
      <c r="AU42" s="23"/>
      <c r="AV42" s="68">
        <v>9.8143236074270668E-2</v>
      </c>
      <c r="AW42" s="68">
        <v>7.2463768115942129E-2</v>
      </c>
      <c r="AX42" s="68">
        <v>9.0090090090090058E-2</v>
      </c>
      <c r="AY42" s="68">
        <v>9.9173553719008156E-2</v>
      </c>
      <c r="AZ42" s="23"/>
      <c r="BA42" s="68">
        <v>7.8947368421052655E-2</v>
      </c>
      <c r="BB42" s="68">
        <v>4.5296167247386832E-2</v>
      </c>
      <c r="BC42" s="68">
        <v>2.8333333333333321E-2</v>
      </c>
      <c r="BD42" s="68">
        <v>1.4586709886547755E-2</v>
      </c>
      <c r="BE42" s="23"/>
      <c r="BF42" s="68">
        <v>-3.1948881789137795E-3</v>
      </c>
      <c r="BG42" s="68">
        <v>-1.9230769230769273E-2</v>
      </c>
      <c r="BH42" s="68">
        <v>-1.7973856209150374E-2</v>
      </c>
      <c r="BI42" s="68">
        <v>-1.4975041597337757E-2</v>
      </c>
      <c r="BJ42" s="23"/>
      <c r="BK42" s="68">
        <v>-1.3513513513513487E-2</v>
      </c>
      <c r="BL42" s="68">
        <v>-6.8493150684931781E-3</v>
      </c>
      <c r="BM42" s="68">
        <v>-1.7241379310344862E-2</v>
      </c>
    </row>
    <row r="43" spans="1:65">
      <c r="A43" s="67" t="s">
        <v>8</v>
      </c>
      <c r="B43" s="23"/>
      <c r="C43" s="69"/>
      <c r="D43" s="69"/>
      <c r="E43" s="69"/>
      <c r="F43" s="69"/>
      <c r="G43" s="23"/>
      <c r="H43" s="69"/>
      <c r="I43" s="69"/>
      <c r="J43" s="69"/>
      <c r="K43" s="68"/>
      <c r="L43" s="23"/>
      <c r="M43" s="69"/>
      <c r="N43" s="69"/>
      <c r="O43" s="69"/>
      <c r="P43" s="68"/>
      <c r="Q43" s="23"/>
      <c r="R43" s="69"/>
      <c r="S43" s="69"/>
      <c r="T43" s="69"/>
      <c r="U43" s="68"/>
      <c r="V43" s="23"/>
      <c r="W43" s="69"/>
      <c r="X43" s="69"/>
      <c r="Y43" s="69"/>
      <c r="Z43" s="68"/>
      <c r="AA43" s="23"/>
      <c r="AB43" s="69"/>
      <c r="AC43" s="69"/>
      <c r="AD43" s="69"/>
      <c r="AE43" s="68"/>
      <c r="AF43" s="23"/>
      <c r="AG43" s="69"/>
      <c r="AH43" s="69"/>
      <c r="AI43" s="69"/>
      <c r="AJ43" s="68"/>
      <c r="AK43" s="23"/>
      <c r="AL43" s="69"/>
      <c r="AM43" s="69"/>
      <c r="AN43" s="69"/>
      <c r="AO43" s="68"/>
      <c r="AP43" s="23"/>
      <c r="AQ43" s="69">
        <v>25.363636363636363</v>
      </c>
      <c r="AR43" s="69">
        <v>3.1410256410256414</v>
      </c>
      <c r="AS43" s="69">
        <v>0.96045197740112997</v>
      </c>
      <c r="AT43" s="68"/>
      <c r="AU43" s="23">
        <v>0.54508196721311486</v>
      </c>
      <c r="AV43" s="69">
        <v>0.42758620689655169</v>
      </c>
      <c r="AW43" s="69">
        <v>0.37461300309597534</v>
      </c>
      <c r="AX43" s="69">
        <v>0.39481268011527382</v>
      </c>
      <c r="AY43" s="68">
        <v>0.41114058355437666</v>
      </c>
      <c r="AZ43" s="23">
        <v>0.41114058355437666</v>
      </c>
      <c r="BA43" s="69">
        <v>0.38647342995169076</v>
      </c>
      <c r="BB43" s="69">
        <v>0.35135135135135132</v>
      </c>
      <c r="BC43" s="69">
        <v>0.27479338842975198</v>
      </c>
      <c r="BD43" s="68">
        <v>0.17669172932330834</v>
      </c>
      <c r="BE43" s="23">
        <v>0.17669172932330834</v>
      </c>
      <c r="BF43" s="69">
        <v>8.710801393728218E-2</v>
      </c>
      <c r="BG43" s="69">
        <v>2.0000000000000018E-2</v>
      </c>
      <c r="BH43" s="69">
        <v>-2.5931928687196071E-2</v>
      </c>
      <c r="BI43" s="68">
        <v>-5.4313099041533586E-2</v>
      </c>
      <c r="BJ43" s="23">
        <v>-5.4313099041533586E-2</v>
      </c>
      <c r="BK43" s="69">
        <v>-6.4102564102564097E-2</v>
      </c>
      <c r="BL43" s="69">
        <v>-5.2287581699346442E-2</v>
      </c>
      <c r="BM43" s="69">
        <v>-5.1580698835274497E-2</v>
      </c>
    </row>
    <row r="44" spans="1:65">
      <c r="A44" s="67" t="s">
        <v>169</v>
      </c>
      <c r="B44" s="23"/>
      <c r="C44" s="69"/>
      <c r="D44" s="69"/>
      <c r="E44" s="69"/>
      <c r="F44" s="69"/>
      <c r="G44" s="23"/>
      <c r="H44" s="69"/>
      <c r="I44" s="69"/>
      <c r="J44" s="69"/>
      <c r="K44" s="68"/>
      <c r="L44" s="23"/>
      <c r="M44" s="69"/>
      <c r="N44" s="69"/>
      <c r="O44" s="69"/>
      <c r="P44" s="68"/>
      <c r="Q44" s="23"/>
      <c r="R44" s="69"/>
      <c r="S44" s="69"/>
      <c r="T44" s="69"/>
      <c r="U44" s="68"/>
      <c r="V44" s="23"/>
      <c r="W44" s="69"/>
      <c r="X44" s="69"/>
      <c r="Y44" s="69"/>
      <c r="Z44" s="68"/>
      <c r="AA44" s="23"/>
      <c r="AB44" s="69"/>
      <c r="AC44" s="69"/>
      <c r="AD44" s="69"/>
      <c r="AE44" s="68"/>
      <c r="AF44" s="23"/>
      <c r="AG44" s="69"/>
      <c r="AH44" s="69"/>
      <c r="AI44" s="69"/>
      <c r="AJ44" s="68"/>
      <c r="AK44" s="23"/>
      <c r="AL44" s="69"/>
      <c r="AM44" s="182">
        <v>67</v>
      </c>
      <c r="AN44" s="182">
        <v>99</v>
      </c>
      <c r="AO44" s="182">
        <v>67</v>
      </c>
      <c r="AP44" s="183"/>
      <c r="AQ44" s="184">
        <v>46</v>
      </c>
      <c r="AR44" s="184">
        <v>33</v>
      </c>
      <c r="AS44" s="184">
        <v>24</v>
      </c>
      <c r="AT44" s="184">
        <v>30</v>
      </c>
      <c r="AU44" s="185">
        <v>133</v>
      </c>
      <c r="AV44" s="184">
        <v>37</v>
      </c>
      <c r="AW44" s="184">
        <v>30</v>
      </c>
      <c r="AX44" s="184">
        <v>40</v>
      </c>
      <c r="AY44" s="184">
        <v>48</v>
      </c>
      <c r="AZ44" s="185">
        <v>155</v>
      </c>
      <c r="BA44" s="184">
        <v>42</v>
      </c>
      <c r="BB44" s="184">
        <v>26</v>
      </c>
      <c r="BC44" s="184">
        <v>17</v>
      </c>
      <c r="BD44" s="184">
        <v>9</v>
      </c>
      <c r="BE44" s="185">
        <v>94</v>
      </c>
      <c r="BF44" s="184">
        <v>-2</v>
      </c>
      <c r="BG44" s="184">
        <v>-12</v>
      </c>
      <c r="BH44" s="184">
        <v>-11</v>
      </c>
      <c r="BI44" s="184">
        <v>-9</v>
      </c>
      <c r="BJ44" s="185">
        <v>-34</v>
      </c>
      <c r="BK44" s="184">
        <v>-8</v>
      </c>
      <c r="BL44" s="184">
        <v>-4</v>
      </c>
      <c r="BM44" s="184">
        <v>-10</v>
      </c>
    </row>
    <row r="45" spans="1:65">
      <c r="A45" s="67" t="s">
        <v>219</v>
      </c>
      <c r="B45" s="23"/>
      <c r="C45" s="69"/>
      <c r="D45" s="69"/>
      <c r="E45" s="69"/>
      <c r="F45" s="69"/>
      <c r="G45" s="23"/>
      <c r="H45" s="69"/>
      <c r="I45" s="69"/>
      <c r="J45" s="69"/>
      <c r="K45" s="68"/>
      <c r="L45" s="23"/>
      <c r="M45" s="69"/>
      <c r="N45" s="69"/>
      <c r="O45" s="69"/>
      <c r="P45" s="68"/>
      <c r="Q45" s="23"/>
      <c r="R45" s="69"/>
      <c r="S45" s="69"/>
      <c r="T45" s="69"/>
      <c r="U45" s="68"/>
      <c r="V45" s="23"/>
      <c r="W45" s="69"/>
      <c r="X45" s="69"/>
      <c r="Y45" s="69"/>
      <c r="Z45" s="68"/>
      <c r="AA45" s="23"/>
      <c r="AB45" s="69"/>
      <c r="AC45" s="69"/>
      <c r="AD45" s="69"/>
      <c r="AE45" s="68"/>
      <c r="AF45" s="23"/>
      <c r="AG45" s="69"/>
      <c r="AH45" s="69"/>
      <c r="AI45" s="69"/>
      <c r="AJ45" s="68"/>
      <c r="AK45" s="23"/>
      <c r="AL45" s="186">
        <v>7.9136690647482015E-3</v>
      </c>
      <c r="AM45" s="186">
        <v>5.5007052186177713E-2</v>
      </c>
      <c r="AN45" s="186">
        <v>0.12223756906077347</v>
      </c>
      <c r="AO45" s="186">
        <v>0.1649763353617309</v>
      </c>
      <c r="AP45" s="187">
        <v>0.1649763353617309</v>
      </c>
      <c r="AQ45" s="186">
        <v>0.19294743845642048</v>
      </c>
      <c r="AR45" s="186">
        <v>0.2123602892833662</v>
      </c>
      <c r="AS45" s="186">
        <v>0.22547108512020791</v>
      </c>
      <c r="AT45" s="186">
        <v>0.24197689345314505</v>
      </c>
      <c r="AU45" s="187">
        <v>0.24197689345314505</v>
      </c>
      <c r="AV45" s="186">
        <v>0.26202531645569621</v>
      </c>
      <c r="AW45" s="186">
        <v>0.27871939736346518</v>
      </c>
      <c r="AX45" s="186">
        <v>0.30099502487562191</v>
      </c>
      <c r="AY45" s="186">
        <v>0.3253822629969419</v>
      </c>
      <c r="AZ45" s="187">
        <v>0.3253822629969419</v>
      </c>
      <c r="BA45" s="186">
        <v>0.3472474289171204</v>
      </c>
      <c r="BB45" s="186">
        <v>0.36101083032490977</v>
      </c>
      <c r="BC45" s="186">
        <v>0.37101623571858089</v>
      </c>
      <c r="BD45" s="186">
        <v>0.3780193236714976</v>
      </c>
      <c r="BE45" s="187">
        <v>0.3780193236714976</v>
      </c>
      <c r="BF45" s="186">
        <v>0.38165137614678901</v>
      </c>
      <c r="BG45" s="186">
        <v>0.37941723496590207</v>
      </c>
      <c r="BH45" s="186">
        <v>0.37822529893014473</v>
      </c>
      <c r="BI45" s="186">
        <v>0.37587301587301586</v>
      </c>
      <c r="BJ45" s="187">
        <v>0.37587301587301586</v>
      </c>
      <c r="BK45" s="186">
        <v>0.37292464878671777</v>
      </c>
      <c r="BL45" s="186">
        <v>0.36919159770846594</v>
      </c>
      <c r="BM45" s="186">
        <v>0.36421725239616615</v>
      </c>
    </row>
    <row r="46" spans="1:65" ht="6" customHeight="1">
      <c r="A46" s="67"/>
      <c r="B46" s="23"/>
      <c r="C46" s="69"/>
      <c r="D46" s="69"/>
      <c r="E46" s="69"/>
      <c r="F46" s="69"/>
      <c r="G46" s="23"/>
      <c r="H46" s="69"/>
      <c r="I46" s="69"/>
      <c r="J46" s="69"/>
      <c r="K46" s="68"/>
      <c r="L46" s="23"/>
      <c r="M46" s="69"/>
      <c r="N46" s="69"/>
      <c r="O46" s="69"/>
      <c r="P46" s="68"/>
      <c r="Q46" s="23"/>
      <c r="R46" s="69"/>
      <c r="S46" s="69"/>
      <c r="T46" s="69"/>
      <c r="U46" s="68"/>
      <c r="V46" s="23"/>
      <c r="W46" s="69"/>
      <c r="X46" s="69"/>
      <c r="Y46" s="69"/>
      <c r="Z46" s="68"/>
      <c r="AA46" s="23"/>
      <c r="AB46" s="69"/>
      <c r="AC46" s="69"/>
      <c r="AD46" s="69"/>
      <c r="AE46" s="68"/>
      <c r="AF46" s="23"/>
      <c r="AG46" s="69"/>
      <c r="AH46" s="69"/>
      <c r="AI46" s="69"/>
      <c r="AJ46" s="68"/>
      <c r="AK46" s="23"/>
      <c r="AL46" s="69"/>
      <c r="AM46" s="69"/>
      <c r="AN46" s="69"/>
      <c r="AO46" s="68"/>
      <c r="AP46" s="23"/>
      <c r="AQ46" s="69"/>
      <c r="AR46" s="69"/>
      <c r="AS46" s="69"/>
      <c r="AT46" s="68"/>
      <c r="AU46" s="23"/>
      <c r="AV46" s="69"/>
      <c r="AW46" s="69"/>
      <c r="AX46" s="69"/>
      <c r="AY46" s="68"/>
      <c r="AZ46" s="23"/>
      <c r="BA46" s="69"/>
      <c r="BB46" s="69"/>
      <c r="BC46" s="69"/>
      <c r="BD46" s="68"/>
      <c r="BE46" s="23"/>
      <c r="BF46" s="69"/>
      <c r="BG46" s="69"/>
      <c r="BH46" s="69"/>
      <c r="BI46" s="68"/>
      <c r="BJ46" s="23"/>
      <c r="BK46" s="69"/>
      <c r="BL46" s="69"/>
      <c r="BM46" s="69"/>
    </row>
    <row r="47" spans="1:65">
      <c r="A47" s="65" t="s">
        <v>163</v>
      </c>
      <c r="B47" s="36">
        <v>963</v>
      </c>
      <c r="C47" s="65">
        <v>970</v>
      </c>
      <c r="D47" s="65">
        <v>982</v>
      </c>
      <c r="E47" s="65">
        <v>994</v>
      </c>
      <c r="F47" s="66">
        <v>1005</v>
      </c>
      <c r="G47" s="36">
        <v>1005</v>
      </c>
      <c r="H47" s="66">
        <v>1011</v>
      </c>
      <c r="I47" s="66">
        <v>1016</v>
      </c>
      <c r="J47" s="66">
        <v>1026</v>
      </c>
      <c r="K47" s="66">
        <v>1035</v>
      </c>
      <c r="L47" s="35">
        <v>1035</v>
      </c>
      <c r="M47" s="66">
        <v>1045</v>
      </c>
      <c r="N47" s="66">
        <v>1051</v>
      </c>
      <c r="O47" s="66">
        <v>1056</v>
      </c>
      <c r="P47" s="66">
        <v>1066</v>
      </c>
      <c r="Q47" s="35">
        <v>1066</v>
      </c>
      <c r="R47" s="66">
        <v>1079</v>
      </c>
      <c r="S47" s="66">
        <v>1088</v>
      </c>
      <c r="T47" s="66">
        <v>1100</v>
      </c>
      <c r="U47" s="66">
        <v>1111</v>
      </c>
      <c r="V47" s="35">
        <v>1111</v>
      </c>
      <c r="W47" s="66">
        <v>1121</v>
      </c>
      <c r="X47" s="66">
        <v>1136</v>
      </c>
      <c r="Y47" s="66">
        <v>1153</v>
      </c>
      <c r="Z47" s="66">
        <v>1169</v>
      </c>
      <c r="AA47" s="35">
        <v>1169</v>
      </c>
      <c r="AB47" s="66">
        <v>1185</v>
      </c>
      <c r="AC47" s="66">
        <v>1202</v>
      </c>
      <c r="AD47" s="66">
        <v>1230</v>
      </c>
      <c r="AE47" s="66">
        <v>1263</v>
      </c>
      <c r="AF47" s="35">
        <v>1263</v>
      </c>
      <c r="AG47" s="66">
        <v>1289</v>
      </c>
      <c r="AH47" s="66">
        <v>1308</v>
      </c>
      <c r="AI47" s="66">
        <v>1335</v>
      </c>
      <c r="AJ47" s="66">
        <v>1364</v>
      </c>
      <c r="AK47" s="35">
        <v>1364</v>
      </c>
      <c r="AL47" s="66">
        <v>1379</v>
      </c>
      <c r="AM47" s="66">
        <v>1340</v>
      </c>
      <c r="AN47" s="66">
        <v>1271</v>
      </c>
      <c r="AO47" s="66">
        <v>1235</v>
      </c>
      <c r="AP47" s="35">
        <v>1235</v>
      </c>
      <c r="AQ47" s="66">
        <v>1213</v>
      </c>
      <c r="AR47" s="66">
        <v>1198</v>
      </c>
      <c r="AS47" s="66">
        <v>1192</v>
      </c>
      <c r="AT47" s="66">
        <v>1181</v>
      </c>
      <c r="AU47" s="35">
        <v>1181</v>
      </c>
      <c r="AV47" s="66">
        <v>1166</v>
      </c>
      <c r="AW47" s="66">
        <v>1149</v>
      </c>
      <c r="AX47" s="66">
        <v>1124</v>
      </c>
      <c r="AY47" s="66">
        <v>1103</v>
      </c>
      <c r="AZ47" s="35">
        <v>1103</v>
      </c>
      <c r="BA47" s="66">
        <v>1079</v>
      </c>
      <c r="BB47" s="66">
        <v>1062</v>
      </c>
      <c r="BC47" s="66">
        <v>1046</v>
      </c>
      <c r="BD47" s="66">
        <v>1030</v>
      </c>
      <c r="BE47" s="35">
        <v>1030</v>
      </c>
      <c r="BF47" s="66">
        <v>1011</v>
      </c>
      <c r="BG47" s="66">
        <v>1001</v>
      </c>
      <c r="BH47" s="66">
        <v>988</v>
      </c>
      <c r="BI47" s="66">
        <v>983</v>
      </c>
      <c r="BJ47" s="35">
        <v>983</v>
      </c>
      <c r="BK47" s="66">
        <v>982</v>
      </c>
      <c r="BL47" s="66">
        <v>991</v>
      </c>
      <c r="BM47" s="66">
        <v>995</v>
      </c>
    </row>
    <row r="48" spans="1:65">
      <c r="A48" s="67" t="s">
        <v>7</v>
      </c>
      <c r="B48" s="23"/>
      <c r="C48" s="68"/>
      <c r="D48" s="68">
        <v>1.2371134020618513E-2</v>
      </c>
      <c r="E48" s="68">
        <v>1.2219959266802416E-2</v>
      </c>
      <c r="F48" s="68">
        <v>1.1066398390342069E-2</v>
      </c>
      <c r="G48" s="23"/>
      <c r="H48" s="68">
        <v>5.9701492537314049E-3</v>
      </c>
      <c r="I48" s="68">
        <v>4.9455984174084922E-3</v>
      </c>
      <c r="J48" s="68">
        <v>9.8425196850393526E-3</v>
      </c>
      <c r="K48" s="68">
        <v>8.7719298245614308E-3</v>
      </c>
      <c r="L48" s="23"/>
      <c r="M48" s="68">
        <v>9.6618357487923134E-3</v>
      </c>
      <c r="N48" s="68">
        <v>5.7416267942582699E-3</v>
      </c>
      <c r="O48" s="68">
        <v>4.7573739295909689E-3</v>
      </c>
      <c r="P48" s="68">
        <v>9.4696969696970168E-3</v>
      </c>
      <c r="Q48" s="23"/>
      <c r="R48" s="68">
        <v>1.2195121951219523E-2</v>
      </c>
      <c r="S48" s="68">
        <v>8.3410565338275511E-3</v>
      </c>
      <c r="T48" s="68">
        <v>1.1029411764705843E-2</v>
      </c>
      <c r="U48" s="68">
        <v>1.0000000000000009E-2</v>
      </c>
      <c r="V48" s="23"/>
      <c r="W48" s="68">
        <v>9.0009000900090896E-3</v>
      </c>
      <c r="X48" s="68">
        <v>1.338090990187335E-2</v>
      </c>
      <c r="Y48" s="68">
        <v>1.4964788732394263E-2</v>
      </c>
      <c r="Z48" s="68">
        <v>1.3876843018213458E-2</v>
      </c>
      <c r="AA48" s="23"/>
      <c r="AB48" s="68">
        <v>1.3686911890504749E-2</v>
      </c>
      <c r="AC48" s="68">
        <v>1.4345991561181437E-2</v>
      </c>
      <c r="AD48" s="68">
        <v>2.3294509151414289E-2</v>
      </c>
      <c r="AE48" s="68">
        <v>2.6829268292682951E-2</v>
      </c>
      <c r="AF48" s="23"/>
      <c r="AG48" s="68">
        <v>2.0585906571654711E-2</v>
      </c>
      <c r="AH48" s="68">
        <v>1.4740108611326574E-2</v>
      </c>
      <c r="AI48" s="68">
        <v>2.0642201834862428E-2</v>
      </c>
      <c r="AJ48" s="68">
        <v>2.1722846441947663E-2</v>
      </c>
      <c r="AK48" s="23"/>
      <c r="AL48" s="68">
        <v>1.0997067448680342E-2</v>
      </c>
      <c r="AM48" s="68">
        <v>-2.8281363306744023E-2</v>
      </c>
      <c r="AN48" s="68">
        <v>-5.149253731343284E-2</v>
      </c>
      <c r="AO48" s="68">
        <v>-2.8324154209284025E-2</v>
      </c>
      <c r="AP48" s="23"/>
      <c r="AQ48" s="68">
        <v>-1.7813765182186247E-2</v>
      </c>
      <c r="AR48" s="68">
        <v>-1.2366034624896938E-2</v>
      </c>
      <c r="AS48" s="68">
        <v>-5.008347245408995E-3</v>
      </c>
      <c r="AT48" s="68">
        <v>-9.2281879194631156E-3</v>
      </c>
      <c r="AU48" s="23"/>
      <c r="AV48" s="68">
        <v>-1.2701100762066098E-2</v>
      </c>
      <c r="AW48" s="68">
        <v>-1.4579759862778707E-2</v>
      </c>
      <c r="AX48" s="68">
        <v>-2.1758050478677071E-2</v>
      </c>
      <c r="AY48" s="68">
        <v>-1.8683274021352281E-2</v>
      </c>
      <c r="AZ48" s="23"/>
      <c r="BA48" s="68">
        <v>-2.1758839528558505E-2</v>
      </c>
      <c r="BB48" s="68">
        <v>-1.575532900834109E-2</v>
      </c>
      <c r="BC48" s="68">
        <v>-1.5065913370998163E-2</v>
      </c>
      <c r="BD48" s="68">
        <v>-1.5296367112810683E-2</v>
      </c>
      <c r="BE48" s="23"/>
      <c r="BF48" s="68">
        <v>-1.844660194174752E-2</v>
      </c>
      <c r="BG48" s="68">
        <v>-9.8911968348169843E-3</v>
      </c>
      <c r="BH48" s="68">
        <v>-1.2987012987012991E-2</v>
      </c>
      <c r="BI48" s="68">
        <v>-5.0607287449392357E-3</v>
      </c>
      <c r="BJ48" s="23"/>
      <c r="BK48" s="68">
        <v>-1.0172939979654627E-3</v>
      </c>
      <c r="BL48" s="68">
        <v>9.164969450101923E-3</v>
      </c>
      <c r="BM48" s="68">
        <v>4.0363269424823489E-3</v>
      </c>
    </row>
    <row r="49" spans="1:200">
      <c r="A49" s="67" t="s">
        <v>8</v>
      </c>
      <c r="B49" s="23"/>
      <c r="C49" s="69"/>
      <c r="D49" s="69"/>
      <c r="E49" s="69"/>
      <c r="F49" s="69"/>
      <c r="G49" s="23">
        <v>4.3613707165109039E-2</v>
      </c>
      <c r="H49" s="69">
        <v>4.2268041237113474E-2</v>
      </c>
      <c r="I49" s="69">
        <v>3.4623217922606919E-2</v>
      </c>
      <c r="J49" s="69">
        <v>3.2193158953722323E-2</v>
      </c>
      <c r="K49" s="68">
        <v>2.9850746268656803E-2</v>
      </c>
      <c r="L49" s="23">
        <v>2.9850746268656803E-2</v>
      </c>
      <c r="M49" s="69">
        <v>3.3630069238377747E-2</v>
      </c>
      <c r="N49" s="69">
        <v>3.4448818897637734E-2</v>
      </c>
      <c r="O49" s="69">
        <v>2.9239766081871288E-2</v>
      </c>
      <c r="P49" s="68">
        <v>2.9951690821256038E-2</v>
      </c>
      <c r="Q49" s="23">
        <v>2.9951690821256038E-2</v>
      </c>
      <c r="R49" s="69">
        <v>3.2535885167464196E-2</v>
      </c>
      <c r="S49" s="69">
        <v>3.520456707897246E-2</v>
      </c>
      <c r="T49" s="69">
        <v>4.1666666666666741E-2</v>
      </c>
      <c r="U49" s="68">
        <v>4.2213883677298281E-2</v>
      </c>
      <c r="V49" s="23">
        <v>4.2213883677298281E-2</v>
      </c>
      <c r="W49" s="69">
        <v>3.8924930491195608E-2</v>
      </c>
      <c r="X49" s="69">
        <v>4.4117647058823595E-2</v>
      </c>
      <c r="Y49" s="69">
        <v>4.8181818181818103E-2</v>
      </c>
      <c r="Z49" s="68">
        <v>5.2205220522052231E-2</v>
      </c>
      <c r="AA49" s="23">
        <v>5.2205220522052231E-2</v>
      </c>
      <c r="AB49" s="69">
        <v>5.7091882247992887E-2</v>
      </c>
      <c r="AC49" s="69">
        <v>5.8098591549295753E-2</v>
      </c>
      <c r="AD49" s="69">
        <v>6.6782307025151866E-2</v>
      </c>
      <c r="AE49" s="68">
        <v>8.0410607356715236E-2</v>
      </c>
      <c r="AF49" s="23">
        <v>8.0410607356715236E-2</v>
      </c>
      <c r="AG49" s="69">
        <v>8.7763713080168726E-2</v>
      </c>
      <c r="AH49" s="69">
        <v>8.8186356073211236E-2</v>
      </c>
      <c r="AI49" s="69">
        <v>8.5365853658536661E-2</v>
      </c>
      <c r="AJ49" s="68">
        <v>7.9968329374505043E-2</v>
      </c>
      <c r="AK49" s="23">
        <v>7.9968329374505043E-2</v>
      </c>
      <c r="AL49" s="69">
        <v>6.9821567106283844E-2</v>
      </c>
      <c r="AM49" s="69">
        <v>2.4464831804281273E-2</v>
      </c>
      <c r="AN49" s="69">
        <v>-4.7940074906367092E-2</v>
      </c>
      <c r="AO49" s="68">
        <v>-9.4574780058651053E-2</v>
      </c>
      <c r="AP49" s="23">
        <v>-9.4574780058651053E-2</v>
      </c>
      <c r="AQ49" s="69">
        <v>-0.12037708484408993</v>
      </c>
      <c r="AR49" s="69">
        <v>-0.10597014925373138</v>
      </c>
      <c r="AS49" s="69">
        <v>-6.2155782848151042E-2</v>
      </c>
      <c r="AT49" s="68">
        <v>-4.3724696356275294E-2</v>
      </c>
      <c r="AU49" s="23">
        <v>-4.3724696356275294E-2</v>
      </c>
      <c r="AV49" s="69">
        <v>-3.8746908491343768E-2</v>
      </c>
      <c r="AW49" s="69">
        <v>-4.090150250417357E-2</v>
      </c>
      <c r="AX49" s="69">
        <v>-5.7046979865771785E-2</v>
      </c>
      <c r="AY49" s="68">
        <v>-6.6045723962743441E-2</v>
      </c>
      <c r="AZ49" s="23">
        <v>-6.6045723962743441E-2</v>
      </c>
      <c r="BA49" s="69">
        <v>-7.461406518010294E-2</v>
      </c>
      <c r="BB49" s="69">
        <v>-7.571801566579639E-2</v>
      </c>
      <c r="BC49" s="69">
        <v>-6.939501779359436E-2</v>
      </c>
      <c r="BD49" s="68">
        <v>-6.6183136899365391E-2</v>
      </c>
      <c r="BE49" s="23">
        <v>-6.6183136899365391E-2</v>
      </c>
      <c r="BF49" s="69">
        <v>-6.302131603336425E-2</v>
      </c>
      <c r="BG49" s="69">
        <v>-5.7438794726930364E-2</v>
      </c>
      <c r="BH49" s="69">
        <v>-5.5449330783938766E-2</v>
      </c>
      <c r="BI49" s="68">
        <v>-4.5631067961165006E-2</v>
      </c>
      <c r="BJ49" s="23">
        <v>-4.5631067961165006E-2</v>
      </c>
      <c r="BK49" s="69">
        <v>-2.8684470820969366E-2</v>
      </c>
      <c r="BL49" s="69">
        <v>-9.9900099900099848E-3</v>
      </c>
      <c r="BM49" s="69">
        <v>7.0850202429149078E-3</v>
      </c>
    </row>
    <row r="50" spans="1:200">
      <c r="A50" s="67" t="s">
        <v>169</v>
      </c>
      <c r="B50" s="23"/>
      <c r="C50" s="69"/>
      <c r="D50" s="69"/>
      <c r="E50" s="69"/>
      <c r="F50" s="69"/>
      <c r="G50" s="185">
        <v>42</v>
      </c>
      <c r="H50" s="69"/>
      <c r="I50" s="69"/>
      <c r="J50" s="69"/>
      <c r="K50" s="68"/>
      <c r="L50" s="185">
        <v>30</v>
      </c>
      <c r="M50" s="69"/>
      <c r="N50" s="69"/>
      <c r="O50" s="69"/>
      <c r="P50" s="68"/>
      <c r="Q50" s="185">
        <v>31</v>
      </c>
      <c r="R50" s="69"/>
      <c r="S50" s="69"/>
      <c r="T50" s="69"/>
      <c r="U50" s="68"/>
      <c r="V50" s="185">
        <v>45</v>
      </c>
      <c r="W50" s="69"/>
      <c r="X50" s="69"/>
      <c r="Y50" s="69"/>
      <c r="Z50" s="68"/>
      <c r="AA50" s="185">
        <v>58</v>
      </c>
      <c r="AB50" s="69"/>
      <c r="AC50" s="69"/>
      <c r="AD50" s="69"/>
      <c r="AE50" s="68"/>
      <c r="AF50" s="185">
        <v>94</v>
      </c>
      <c r="AG50" s="69"/>
      <c r="AH50" s="69"/>
      <c r="AI50" s="69"/>
      <c r="AJ50" s="68"/>
      <c r="AK50" s="185">
        <v>101</v>
      </c>
      <c r="AL50" s="69"/>
      <c r="AM50" s="182">
        <v>-39</v>
      </c>
      <c r="AN50" s="182">
        <v>-69</v>
      </c>
      <c r="AO50" s="182">
        <v>-36</v>
      </c>
      <c r="AP50" s="185">
        <v>-129</v>
      </c>
      <c r="AQ50" s="184">
        <v>-22</v>
      </c>
      <c r="AR50" s="184">
        <v>-15</v>
      </c>
      <c r="AS50" s="184">
        <v>-6</v>
      </c>
      <c r="AT50" s="184">
        <v>-11</v>
      </c>
      <c r="AU50" s="185">
        <v>-54</v>
      </c>
      <c r="AV50" s="184">
        <v>-15</v>
      </c>
      <c r="AW50" s="184">
        <v>-17</v>
      </c>
      <c r="AX50" s="184">
        <v>-25</v>
      </c>
      <c r="AY50" s="184">
        <v>-21</v>
      </c>
      <c r="AZ50" s="185">
        <v>-78</v>
      </c>
      <c r="BA50" s="184">
        <v>-24</v>
      </c>
      <c r="BB50" s="184">
        <v>-17</v>
      </c>
      <c r="BC50" s="184">
        <v>-16</v>
      </c>
      <c r="BD50" s="184">
        <v>-16</v>
      </c>
      <c r="BE50" s="185">
        <v>-73</v>
      </c>
      <c r="BF50" s="184">
        <v>-19</v>
      </c>
      <c r="BG50" s="184">
        <v>-10</v>
      </c>
      <c r="BH50" s="184">
        <v>-13</v>
      </c>
      <c r="BI50" s="184">
        <v>-5</v>
      </c>
      <c r="BJ50" s="185">
        <v>-47</v>
      </c>
      <c r="BK50" s="184">
        <v>-1</v>
      </c>
      <c r="BL50" s="184">
        <v>9</v>
      </c>
      <c r="BM50" s="184">
        <v>4</v>
      </c>
    </row>
    <row r="51" spans="1:200" ht="8.25" customHeight="1">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row>
    <row r="52" spans="1:200" s="2" customFormat="1">
      <c r="A52" s="65" t="s">
        <v>125</v>
      </c>
      <c r="B52" s="60">
        <v>64</v>
      </c>
      <c r="C52" s="71">
        <v>68</v>
      </c>
      <c r="D52" s="71">
        <v>66</v>
      </c>
      <c r="E52" s="71">
        <v>67</v>
      </c>
      <c r="F52" s="71">
        <v>66</v>
      </c>
      <c r="G52" s="60">
        <v>67</v>
      </c>
      <c r="H52" s="71">
        <v>67</v>
      </c>
      <c r="I52" s="71">
        <v>67</v>
      </c>
      <c r="J52" s="71">
        <v>70</v>
      </c>
      <c r="K52" s="66">
        <v>70</v>
      </c>
      <c r="L52" s="27">
        <v>69</v>
      </c>
      <c r="M52" s="71">
        <v>73</v>
      </c>
      <c r="N52" s="71">
        <v>72</v>
      </c>
      <c r="O52" s="71">
        <v>76</v>
      </c>
      <c r="P52" s="66">
        <v>78</v>
      </c>
      <c r="Q52" s="27">
        <v>75</v>
      </c>
      <c r="R52" s="71">
        <v>79</v>
      </c>
      <c r="S52" s="71">
        <v>80</v>
      </c>
      <c r="T52" s="71">
        <v>81</v>
      </c>
      <c r="U52" s="66">
        <v>81</v>
      </c>
      <c r="V52" s="27">
        <v>80</v>
      </c>
      <c r="W52" s="71">
        <v>84</v>
      </c>
      <c r="X52" s="71">
        <v>80</v>
      </c>
      <c r="Y52" s="71">
        <v>80</v>
      </c>
      <c r="Z52" s="66">
        <v>80</v>
      </c>
      <c r="AA52" s="27">
        <v>81</v>
      </c>
      <c r="AB52" s="71">
        <v>83</v>
      </c>
      <c r="AC52" s="71">
        <v>85</v>
      </c>
      <c r="AD52" s="71">
        <v>86</v>
      </c>
      <c r="AE52" s="66">
        <v>82</v>
      </c>
      <c r="AF52" s="27">
        <v>84</v>
      </c>
      <c r="AG52" s="71">
        <v>82</v>
      </c>
      <c r="AH52" s="71">
        <v>84</v>
      </c>
      <c r="AI52" s="71">
        <v>85</v>
      </c>
      <c r="AJ52" s="66">
        <v>85</v>
      </c>
      <c r="AK52" s="27">
        <v>84</v>
      </c>
      <c r="AL52" s="71">
        <v>87</v>
      </c>
      <c r="AM52" s="71">
        <v>88</v>
      </c>
      <c r="AN52" s="71">
        <v>88</v>
      </c>
      <c r="AO52" s="66">
        <v>88</v>
      </c>
      <c r="AP52" s="27">
        <v>88</v>
      </c>
      <c r="AQ52" s="71">
        <v>90</v>
      </c>
      <c r="AR52" s="71">
        <v>90</v>
      </c>
      <c r="AS52" s="71">
        <v>88</v>
      </c>
      <c r="AT52" s="66">
        <v>90</v>
      </c>
      <c r="AU52" s="27">
        <v>89</v>
      </c>
      <c r="AV52" s="71">
        <v>90</v>
      </c>
      <c r="AW52" s="71">
        <v>90</v>
      </c>
      <c r="AX52" s="71">
        <v>90</v>
      </c>
      <c r="AY52" s="66">
        <v>92</v>
      </c>
      <c r="AZ52" s="27">
        <v>90</v>
      </c>
      <c r="BA52" s="71">
        <v>92</v>
      </c>
      <c r="BB52" s="71">
        <v>93</v>
      </c>
      <c r="BC52" s="71">
        <v>93</v>
      </c>
      <c r="BD52" s="66">
        <v>96</v>
      </c>
      <c r="BE52" s="27">
        <v>93</v>
      </c>
      <c r="BF52" s="71">
        <v>96</v>
      </c>
      <c r="BG52" s="71">
        <v>97</v>
      </c>
      <c r="BH52" s="71">
        <v>98</v>
      </c>
      <c r="BI52" s="66">
        <v>98</v>
      </c>
      <c r="BJ52" s="27">
        <v>97</v>
      </c>
      <c r="BK52" s="71">
        <v>98</v>
      </c>
      <c r="BL52" s="71">
        <v>98</v>
      </c>
      <c r="BM52" s="71">
        <v>100</v>
      </c>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row>
    <row r="53" spans="1:200">
      <c r="A53" s="67" t="s">
        <v>7</v>
      </c>
      <c r="B53" s="23"/>
      <c r="C53" s="68"/>
      <c r="D53" s="68">
        <v>-2.9411764705882359E-2</v>
      </c>
      <c r="E53" s="68">
        <v>1.5151515151515138E-2</v>
      </c>
      <c r="F53" s="68">
        <v>-1.4925373134328401E-2</v>
      </c>
      <c r="G53" s="23"/>
      <c r="H53" s="68">
        <v>1.5151515151515138E-2</v>
      </c>
      <c r="I53" s="68">
        <v>0</v>
      </c>
      <c r="J53" s="68">
        <v>4.4776119402984982E-2</v>
      </c>
      <c r="K53" s="68">
        <v>0</v>
      </c>
      <c r="L53" s="26"/>
      <c r="M53" s="68">
        <v>4.2857142857142927E-2</v>
      </c>
      <c r="N53" s="68">
        <v>-1.3698630136986356E-2</v>
      </c>
      <c r="O53" s="68">
        <v>5.555555555555558E-2</v>
      </c>
      <c r="P53" s="68">
        <v>2.6315789473684292E-2</v>
      </c>
      <c r="Q53" s="26"/>
      <c r="R53" s="68">
        <v>1.2820512820512775E-2</v>
      </c>
      <c r="S53" s="68">
        <v>1.2658227848101333E-2</v>
      </c>
      <c r="T53" s="68">
        <v>1.2499999999999956E-2</v>
      </c>
      <c r="U53" s="68">
        <v>0</v>
      </c>
      <c r="V53" s="26"/>
      <c r="W53" s="68">
        <v>3.7037037037036979E-2</v>
      </c>
      <c r="X53" s="68">
        <v>-4.7619047619047672E-2</v>
      </c>
      <c r="Y53" s="68">
        <v>0</v>
      </c>
      <c r="Z53" s="68">
        <v>0</v>
      </c>
      <c r="AA53" s="26"/>
      <c r="AB53" s="68">
        <v>3.7500000000000089E-2</v>
      </c>
      <c r="AC53" s="68">
        <v>2.4096385542168752E-2</v>
      </c>
      <c r="AD53" s="68">
        <v>1.1764705882352899E-2</v>
      </c>
      <c r="AE53" s="68">
        <v>-4.6511627906976716E-2</v>
      </c>
      <c r="AF53" s="26"/>
      <c r="AG53" s="68">
        <v>0</v>
      </c>
      <c r="AH53" s="68">
        <v>2.4390243902439046E-2</v>
      </c>
      <c r="AI53" s="68">
        <v>1.1904761904761862E-2</v>
      </c>
      <c r="AJ53" s="68">
        <v>0</v>
      </c>
      <c r="AK53" s="26"/>
      <c r="AL53" s="68">
        <v>2.3529411764705799E-2</v>
      </c>
      <c r="AM53" s="68">
        <v>1.1494252873563315E-2</v>
      </c>
      <c r="AN53" s="68">
        <v>0</v>
      </c>
      <c r="AO53" s="68">
        <v>0</v>
      </c>
      <c r="AP53" s="26"/>
      <c r="AQ53" s="68">
        <v>2.2727272727272707E-2</v>
      </c>
      <c r="AR53" s="68">
        <v>0</v>
      </c>
      <c r="AS53" s="68">
        <v>-2.2222222222222254E-2</v>
      </c>
      <c r="AT53" s="68">
        <v>2.2727272727272707E-2</v>
      </c>
      <c r="AU53" s="26"/>
      <c r="AV53" s="68">
        <v>0</v>
      </c>
      <c r="AW53" s="68">
        <v>0</v>
      </c>
      <c r="AX53" s="68">
        <v>0</v>
      </c>
      <c r="AY53" s="68">
        <v>2.2222222222222143E-2</v>
      </c>
      <c r="AZ53" s="26"/>
      <c r="BA53" s="68">
        <v>0</v>
      </c>
      <c r="BB53" s="68">
        <v>1.0869565217391353E-2</v>
      </c>
      <c r="BC53" s="68">
        <v>0</v>
      </c>
      <c r="BD53" s="68">
        <v>3.2258064516129004E-2</v>
      </c>
      <c r="BE53" s="26"/>
      <c r="BF53" s="68">
        <v>0</v>
      </c>
      <c r="BG53" s="68">
        <v>1.0416666666666741E-2</v>
      </c>
      <c r="BH53" s="68">
        <v>1.0309278350515427E-2</v>
      </c>
      <c r="BI53" s="68">
        <v>0</v>
      </c>
      <c r="BJ53" s="26"/>
      <c r="BK53" s="68">
        <v>0</v>
      </c>
      <c r="BL53" s="68">
        <v>0</v>
      </c>
      <c r="BM53" s="68">
        <v>2.0408163265306145E-2</v>
      </c>
    </row>
    <row r="54" spans="1:200">
      <c r="A54" s="67" t="s">
        <v>8</v>
      </c>
      <c r="B54" s="23"/>
      <c r="C54" s="69"/>
      <c r="D54" s="69"/>
      <c r="E54" s="69"/>
      <c r="F54" s="69"/>
      <c r="G54" s="23">
        <v>4.6875E-2</v>
      </c>
      <c r="H54" s="69">
        <v>-1.4705882352941124E-2</v>
      </c>
      <c r="I54" s="69">
        <v>1.5151515151515138E-2</v>
      </c>
      <c r="J54" s="69">
        <v>4.4776119402984982E-2</v>
      </c>
      <c r="K54" s="68">
        <v>6.0606060606060552E-2</v>
      </c>
      <c r="L54" s="23">
        <v>2.9850746268656803E-2</v>
      </c>
      <c r="M54" s="68">
        <v>8.9552238805970186E-2</v>
      </c>
      <c r="N54" s="69">
        <v>7.4626865671641784E-2</v>
      </c>
      <c r="O54" s="69">
        <v>8.5714285714285632E-2</v>
      </c>
      <c r="P54" s="68">
        <v>0.11428571428571432</v>
      </c>
      <c r="Q54" s="23">
        <v>8.6956521739130377E-2</v>
      </c>
      <c r="R54" s="68">
        <v>8.2191780821917915E-2</v>
      </c>
      <c r="S54" s="69">
        <v>0.11111111111111116</v>
      </c>
      <c r="T54" s="69">
        <v>6.578947368421062E-2</v>
      </c>
      <c r="U54" s="68">
        <v>3.8461538461538547E-2</v>
      </c>
      <c r="V54" s="23">
        <v>6.6666666666666652E-2</v>
      </c>
      <c r="W54" s="68">
        <v>6.3291139240506222E-2</v>
      </c>
      <c r="X54" s="69">
        <v>0</v>
      </c>
      <c r="Y54" s="69">
        <v>-1.2345679012345734E-2</v>
      </c>
      <c r="Z54" s="68">
        <v>-1.2345679012345734E-2</v>
      </c>
      <c r="AA54" s="23">
        <v>1.2499999999999956E-2</v>
      </c>
      <c r="AB54" s="68">
        <v>-1.1904761904761862E-2</v>
      </c>
      <c r="AC54" s="69">
        <v>6.25E-2</v>
      </c>
      <c r="AD54" s="69">
        <v>7.4999999999999956E-2</v>
      </c>
      <c r="AE54" s="68">
        <v>2.4999999999999911E-2</v>
      </c>
      <c r="AF54" s="23">
        <v>3.7037037037036979E-2</v>
      </c>
      <c r="AG54" s="68">
        <v>-1.2048192771084376E-2</v>
      </c>
      <c r="AH54" s="69">
        <v>-1.1764705882352899E-2</v>
      </c>
      <c r="AI54" s="69">
        <v>-1.1627906976744207E-2</v>
      </c>
      <c r="AJ54" s="68">
        <v>3.6585365853658569E-2</v>
      </c>
      <c r="AK54" s="23">
        <v>0</v>
      </c>
      <c r="AL54" s="68">
        <v>6.0975609756097615E-2</v>
      </c>
      <c r="AM54" s="69">
        <v>4.7619047619047672E-2</v>
      </c>
      <c r="AN54" s="69">
        <v>3.529411764705892E-2</v>
      </c>
      <c r="AO54" s="68">
        <v>3.529411764705892E-2</v>
      </c>
      <c r="AP54" s="23">
        <v>4.7619047619047672E-2</v>
      </c>
      <c r="AQ54" s="68">
        <v>3.4482758620689724E-2</v>
      </c>
      <c r="AR54" s="69">
        <v>2.2727272727272707E-2</v>
      </c>
      <c r="AS54" s="69">
        <v>0</v>
      </c>
      <c r="AT54" s="68">
        <v>2.2727272727272707E-2</v>
      </c>
      <c r="AU54" s="23">
        <v>1.1363636363636465E-2</v>
      </c>
      <c r="AV54" s="68">
        <v>0</v>
      </c>
      <c r="AW54" s="69">
        <v>0</v>
      </c>
      <c r="AX54" s="69">
        <v>2.2727272727272707E-2</v>
      </c>
      <c r="AY54" s="68">
        <v>2.2222222222222143E-2</v>
      </c>
      <c r="AZ54" s="23">
        <v>1.1235955056179803E-2</v>
      </c>
      <c r="BA54" s="68">
        <v>2.2222222222222143E-2</v>
      </c>
      <c r="BB54" s="69">
        <v>3.3333333333333437E-2</v>
      </c>
      <c r="BC54" s="69">
        <v>3.3333333333333437E-2</v>
      </c>
      <c r="BD54" s="68">
        <v>4.3478260869565188E-2</v>
      </c>
      <c r="BE54" s="23">
        <v>3.3333333333333437E-2</v>
      </c>
      <c r="BF54" s="68">
        <v>4.3478260869565188E-2</v>
      </c>
      <c r="BG54" s="69">
        <v>4.3010752688172005E-2</v>
      </c>
      <c r="BH54" s="69">
        <v>5.3763440860215006E-2</v>
      </c>
      <c r="BI54" s="68">
        <v>2.0833333333333259E-2</v>
      </c>
      <c r="BJ54" s="23">
        <v>4.3010752688172005E-2</v>
      </c>
      <c r="BK54" s="68">
        <v>2.0833333333333259E-2</v>
      </c>
      <c r="BL54" s="69">
        <v>1.0309278350515427E-2</v>
      </c>
      <c r="BM54" s="69">
        <v>2.0408163265306145E-2</v>
      </c>
    </row>
    <row r="55" spans="1:200" ht="25.5">
      <c r="A55" s="96" t="s">
        <v>56</v>
      </c>
      <c r="B55" s="93">
        <v>1.7</v>
      </c>
      <c r="C55" s="76">
        <v>1.9</v>
      </c>
      <c r="D55" s="76">
        <v>2</v>
      </c>
      <c r="E55" s="76">
        <v>2.1</v>
      </c>
      <c r="F55" s="76">
        <v>2.2000000000000002</v>
      </c>
      <c r="G55" s="93">
        <v>2.2000000000000002</v>
      </c>
      <c r="H55" s="76">
        <v>2.2999999999999998</v>
      </c>
      <c r="I55" s="76">
        <v>2.4</v>
      </c>
      <c r="J55" s="76">
        <v>2.5</v>
      </c>
      <c r="K55" s="76">
        <v>2.7</v>
      </c>
      <c r="L55" s="94">
        <v>2.7</v>
      </c>
      <c r="M55" s="76">
        <v>3</v>
      </c>
      <c r="N55" s="76">
        <v>3.4</v>
      </c>
      <c r="O55" s="76">
        <v>3.8</v>
      </c>
      <c r="P55" s="76">
        <v>4.3</v>
      </c>
      <c r="Q55" s="94">
        <v>4.3</v>
      </c>
      <c r="R55" s="76">
        <v>4.8</v>
      </c>
      <c r="S55" s="76">
        <v>5.3</v>
      </c>
      <c r="T55" s="76">
        <v>6</v>
      </c>
      <c r="U55" s="76">
        <v>6.7</v>
      </c>
      <c r="V55" s="94">
        <v>6.7</v>
      </c>
      <c r="W55" s="76">
        <v>7.5</v>
      </c>
      <c r="X55" s="76">
        <v>8.3000000000000007</v>
      </c>
      <c r="Y55" s="76">
        <v>9</v>
      </c>
      <c r="Z55" s="76">
        <v>9.6</v>
      </c>
      <c r="AA55" s="94">
        <v>9.6</v>
      </c>
      <c r="AB55" s="76">
        <v>10.4</v>
      </c>
      <c r="AC55" s="76">
        <v>15.2</v>
      </c>
      <c r="AD55" s="76">
        <v>17.3</v>
      </c>
      <c r="AE55" s="76">
        <v>18.100000000000001</v>
      </c>
      <c r="AF55" s="94">
        <v>18.100000000000001</v>
      </c>
      <c r="AG55" s="76">
        <v>20</v>
      </c>
      <c r="AH55" s="138">
        <v>21.9</v>
      </c>
      <c r="AI55" s="138">
        <v>24</v>
      </c>
      <c r="AJ55" s="76">
        <v>32.5</v>
      </c>
      <c r="AK55" s="94">
        <v>32.5</v>
      </c>
      <c r="AL55" s="76">
        <v>33.200000000000003</v>
      </c>
      <c r="AM55" s="138">
        <v>34.9</v>
      </c>
      <c r="AN55" s="138">
        <v>36.700000000000003</v>
      </c>
      <c r="AO55" s="76">
        <v>37.799999999999997</v>
      </c>
      <c r="AP55" s="94">
        <v>37.799999999999997</v>
      </c>
      <c r="AQ55" s="76">
        <v>38.9</v>
      </c>
      <c r="AR55" s="138">
        <v>40.200000000000003</v>
      </c>
      <c r="AS55" s="138">
        <v>41.8</v>
      </c>
      <c r="AT55" s="76">
        <v>43.4</v>
      </c>
      <c r="AU55" s="94">
        <v>43.4</v>
      </c>
      <c r="AV55" s="76">
        <v>45.1</v>
      </c>
      <c r="AW55" s="76">
        <v>47.2</v>
      </c>
      <c r="AX55" s="76">
        <v>49.5</v>
      </c>
      <c r="AY55" s="76">
        <v>51.5</v>
      </c>
      <c r="AZ55" s="94">
        <v>51.5</v>
      </c>
      <c r="BA55" s="76">
        <v>53.5</v>
      </c>
      <c r="BB55" s="76">
        <v>55.4</v>
      </c>
      <c r="BC55" s="76">
        <v>57.41</v>
      </c>
      <c r="BD55" s="76">
        <v>59.1</v>
      </c>
      <c r="BE55" s="94">
        <v>59.1</v>
      </c>
      <c r="BF55" s="76">
        <v>61.5</v>
      </c>
      <c r="BG55" s="76">
        <v>64</v>
      </c>
      <c r="BH55" s="76">
        <v>66.180000000000007</v>
      </c>
      <c r="BI55" s="76">
        <v>67.8</v>
      </c>
      <c r="BJ55" s="94">
        <v>67.8</v>
      </c>
      <c r="BK55" s="76">
        <v>69.099999999999994</v>
      </c>
      <c r="BL55" s="76">
        <v>70.400000000000006</v>
      </c>
      <c r="BM55" s="76">
        <v>71.599999999999994</v>
      </c>
    </row>
    <row r="56" spans="1:200">
      <c r="A56" s="67" t="s">
        <v>7</v>
      </c>
      <c r="B56" s="23"/>
      <c r="C56" s="68"/>
      <c r="D56" s="68">
        <v>5.2631578947368363E-2</v>
      </c>
      <c r="E56" s="68">
        <v>5.0000000000000044E-2</v>
      </c>
      <c r="F56" s="68">
        <v>4.7619047619047672E-2</v>
      </c>
      <c r="G56" s="23"/>
      <c r="H56" s="68">
        <v>4.5454545454545192E-2</v>
      </c>
      <c r="I56" s="68">
        <v>4.3478260869565188E-2</v>
      </c>
      <c r="J56" s="68">
        <v>4.1666666666666741E-2</v>
      </c>
      <c r="K56" s="68">
        <v>8.0000000000000071E-2</v>
      </c>
      <c r="L56" s="26"/>
      <c r="M56" s="68">
        <v>0.11111111111111094</v>
      </c>
      <c r="N56" s="68">
        <v>0.1333333333333333</v>
      </c>
      <c r="O56" s="68">
        <v>0.11764705882352944</v>
      </c>
      <c r="P56" s="68">
        <v>0.13157894736842102</v>
      </c>
      <c r="Q56" s="26"/>
      <c r="R56" s="68">
        <v>0.11627906976744184</v>
      </c>
      <c r="S56" s="68">
        <v>0.10416666666666674</v>
      </c>
      <c r="T56" s="68">
        <v>0.13207547169811318</v>
      </c>
      <c r="U56" s="68">
        <v>0.1166666666666667</v>
      </c>
      <c r="V56" s="26"/>
      <c r="W56" s="68">
        <v>0.11940298507462677</v>
      </c>
      <c r="X56" s="68">
        <v>0.10666666666666669</v>
      </c>
      <c r="Y56" s="68">
        <v>8.43373493975903E-2</v>
      </c>
      <c r="Z56" s="68">
        <v>6.6666666666666652E-2</v>
      </c>
      <c r="AA56" s="26"/>
      <c r="AB56" s="68">
        <v>8.3333333333333481E-2</v>
      </c>
      <c r="AC56" s="68">
        <v>0.46153846153846145</v>
      </c>
      <c r="AD56" s="68">
        <v>0.13815789473684226</v>
      </c>
      <c r="AE56" s="68">
        <v>4.6242774566473965E-2</v>
      </c>
      <c r="AF56" s="26"/>
      <c r="AG56" s="68">
        <v>0.10497237569060758</v>
      </c>
      <c r="AH56" s="68">
        <v>9.4999999999999973E-2</v>
      </c>
      <c r="AI56" s="68">
        <v>9.5890410958904271E-2</v>
      </c>
      <c r="AJ56" s="68">
        <v>0.35416666666666674</v>
      </c>
      <c r="AK56" s="26"/>
      <c r="AL56" s="68">
        <v>2.1538461538461728E-2</v>
      </c>
      <c r="AM56" s="68">
        <v>5.1204819277108404E-2</v>
      </c>
      <c r="AN56" s="68">
        <v>5.157593123209181E-2</v>
      </c>
      <c r="AO56" s="68">
        <v>2.9972752043596618E-2</v>
      </c>
      <c r="AP56" s="26"/>
      <c r="AQ56" s="68">
        <v>2.9100529100529071E-2</v>
      </c>
      <c r="AR56" s="68">
        <v>3.3419023136247006E-2</v>
      </c>
      <c r="AS56" s="68">
        <v>3.9800995024875441E-2</v>
      </c>
      <c r="AT56" s="68">
        <v>3.8277511961722466E-2</v>
      </c>
      <c r="AU56" s="26"/>
      <c r="AV56" s="68">
        <v>3.9170506912442393E-2</v>
      </c>
      <c r="AW56" s="68">
        <v>4.6563192904656381E-2</v>
      </c>
      <c r="AX56" s="68">
        <v>4.8728813559322015E-2</v>
      </c>
      <c r="AY56" s="68">
        <v>4.0404040404040442E-2</v>
      </c>
      <c r="AZ56" s="26"/>
      <c r="BA56" s="68">
        <v>3.8834951456310662E-2</v>
      </c>
      <c r="BB56" s="68">
        <v>3.5514018691588767E-2</v>
      </c>
      <c r="BC56" s="68">
        <v>3.6281588447653501E-2</v>
      </c>
      <c r="BD56" s="68">
        <v>2.943738024734377E-2</v>
      </c>
      <c r="BE56" s="26"/>
      <c r="BF56" s="68">
        <v>4.0609137055837463E-2</v>
      </c>
      <c r="BG56" s="68">
        <v>4.0650406504065151E-2</v>
      </c>
      <c r="BH56" s="68">
        <v>3.4062500000000107E-2</v>
      </c>
      <c r="BI56" s="68">
        <v>2.4478694469628248E-2</v>
      </c>
      <c r="BJ56" s="26"/>
      <c r="BK56" s="68">
        <v>1.9174041297935096E-2</v>
      </c>
      <c r="BL56" s="68">
        <v>1.881331403762676E-2</v>
      </c>
      <c r="BM56" s="68">
        <v>1.7045454545454364E-2</v>
      </c>
    </row>
    <row r="57" spans="1:200">
      <c r="A57" s="67" t="s">
        <v>8</v>
      </c>
      <c r="B57" s="23"/>
      <c r="C57" s="69"/>
      <c r="D57" s="69"/>
      <c r="E57" s="69"/>
      <c r="F57" s="69"/>
      <c r="G57" s="23">
        <v>0.29411764705882359</v>
      </c>
      <c r="H57" s="69">
        <v>0.21052631578947367</v>
      </c>
      <c r="I57" s="69">
        <v>0.19999999999999996</v>
      </c>
      <c r="J57" s="69">
        <v>0.19047619047619047</v>
      </c>
      <c r="K57" s="68">
        <v>0.22727272727272729</v>
      </c>
      <c r="L57" s="23">
        <v>0.22727272727272729</v>
      </c>
      <c r="M57" s="69">
        <v>0.30434782608695654</v>
      </c>
      <c r="N57" s="69">
        <v>0.41666666666666674</v>
      </c>
      <c r="O57" s="69">
        <v>0.52</v>
      </c>
      <c r="P57" s="68">
        <v>0.59259259259259234</v>
      </c>
      <c r="Q57" s="23">
        <v>0.59259259259259234</v>
      </c>
      <c r="R57" s="69">
        <v>0.59999999999999987</v>
      </c>
      <c r="S57" s="69">
        <v>0.55882352941176472</v>
      </c>
      <c r="T57" s="69">
        <v>0.57894736842105265</v>
      </c>
      <c r="U57" s="68">
        <v>0.55813953488372103</v>
      </c>
      <c r="V57" s="23">
        <v>0.55813953488372103</v>
      </c>
      <c r="W57" s="69">
        <v>0.5625</v>
      </c>
      <c r="X57" s="69">
        <v>0.5660377358490567</v>
      </c>
      <c r="Y57" s="69">
        <v>0.5</v>
      </c>
      <c r="Z57" s="68">
        <v>0.43283582089552231</v>
      </c>
      <c r="AA57" s="23">
        <v>0.43283582089552231</v>
      </c>
      <c r="AB57" s="69">
        <v>0.38666666666666671</v>
      </c>
      <c r="AC57" s="69">
        <v>0.83132530120481896</v>
      </c>
      <c r="AD57" s="69">
        <v>0.92222222222222228</v>
      </c>
      <c r="AE57" s="68">
        <v>0.88541666666666696</v>
      </c>
      <c r="AF57" s="23">
        <v>0.88541666666666696</v>
      </c>
      <c r="AG57" s="69">
        <v>0.92307692307692291</v>
      </c>
      <c r="AH57" s="69">
        <v>0.4407894736842104</v>
      </c>
      <c r="AI57" s="69">
        <v>0.38728323699421963</v>
      </c>
      <c r="AJ57" s="68">
        <v>0.79558011049723754</v>
      </c>
      <c r="AK57" s="23">
        <v>0.79558011049723754</v>
      </c>
      <c r="AL57" s="69">
        <v>0.66000000000000014</v>
      </c>
      <c r="AM57" s="69">
        <v>0.59360730593607314</v>
      </c>
      <c r="AN57" s="69">
        <v>0.52916666666666679</v>
      </c>
      <c r="AO57" s="68">
        <v>0.1630769230769229</v>
      </c>
      <c r="AP57" s="23">
        <v>0.1630769230769229</v>
      </c>
      <c r="AQ57" s="69">
        <v>0.17168674698795172</v>
      </c>
      <c r="AR57" s="69">
        <v>0.15186246418338123</v>
      </c>
      <c r="AS57" s="69">
        <v>0.13896457765667569</v>
      </c>
      <c r="AT57" s="68">
        <v>0.14814814814814814</v>
      </c>
      <c r="AU57" s="23">
        <v>0.14814814814814814</v>
      </c>
      <c r="AV57" s="69">
        <v>0.15938303341902316</v>
      </c>
      <c r="AW57" s="69">
        <v>0.17412935323383083</v>
      </c>
      <c r="AX57" s="69">
        <v>0.1842105263157896</v>
      </c>
      <c r="AY57" s="68">
        <v>0.18663594470046085</v>
      </c>
      <c r="AZ57" s="23">
        <v>0.18663594470046085</v>
      </c>
      <c r="BA57" s="69">
        <v>0.1862527716186253</v>
      </c>
      <c r="BB57" s="69">
        <v>0.17372881355932202</v>
      </c>
      <c r="BC57" s="69">
        <v>0.15979797979797983</v>
      </c>
      <c r="BD57" s="68">
        <v>0.14757281553398061</v>
      </c>
      <c r="BE57" s="23">
        <v>0.14757281553398061</v>
      </c>
      <c r="BF57" s="69">
        <v>0.14953271028037385</v>
      </c>
      <c r="BG57" s="69">
        <v>0.15523465703971118</v>
      </c>
      <c r="BH57" s="69">
        <v>0.15276084305870086</v>
      </c>
      <c r="BI57" s="68">
        <v>0.14720812182741105</v>
      </c>
      <c r="BJ57" s="23">
        <v>0.14720812182741105</v>
      </c>
      <c r="BK57" s="69">
        <v>0.12357723577235769</v>
      </c>
      <c r="BL57" s="69">
        <v>0.10000000000000009</v>
      </c>
      <c r="BM57" s="69">
        <v>8.1897854336657305E-2</v>
      </c>
    </row>
    <row r="58" spans="1:200" ht="7.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c r="AQ58" s="69"/>
      <c r="AR58" s="69"/>
      <c r="AS58" s="69"/>
      <c r="AT58" s="68"/>
      <c r="AU58" s="23"/>
      <c r="AV58" s="69"/>
      <c r="AW58" s="69"/>
      <c r="AX58" s="69"/>
      <c r="AY58" s="68"/>
      <c r="AZ58" s="23"/>
      <c r="BA58" s="69"/>
      <c r="BB58" s="69"/>
      <c r="BC58" s="69"/>
      <c r="BD58" s="68"/>
      <c r="BE58" s="23"/>
      <c r="BF58" s="69"/>
      <c r="BG58" s="69"/>
      <c r="BH58" s="69"/>
      <c r="BI58" s="68"/>
      <c r="BJ58" s="23"/>
      <c r="BK58" s="69"/>
      <c r="BL58" s="69"/>
      <c r="BM58" s="69"/>
    </row>
    <row r="59" spans="1:200" s="2" customFormat="1">
      <c r="A59" s="65" t="s">
        <v>17</v>
      </c>
      <c r="B59" s="36">
        <v>7614</v>
      </c>
      <c r="C59" s="75" t="s">
        <v>40</v>
      </c>
      <c r="D59" s="75" t="s">
        <v>40</v>
      </c>
      <c r="E59" s="75" t="s">
        <v>40</v>
      </c>
      <c r="F59" s="75" t="s">
        <v>40</v>
      </c>
      <c r="G59" s="36">
        <v>7530</v>
      </c>
      <c r="H59" s="112" t="s">
        <v>35</v>
      </c>
      <c r="I59" s="112" t="s">
        <v>35</v>
      </c>
      <c r="J59" s="112" t="s">
        <v>35</v>
      </c>
      <c r="K59" s="112" t="s">
        <v>35</v>
      </c>
      <c r="L59" s="36">
        <v>7364</v>
      </c>
      <c r="M59" s="112" t="s">
        <v>35</v>
      </c>
      <c r="N59" s="112" t="s">
        <v>35</v>
      </c>
      <c r="O59" s="112" t="s">
        <v>35</v>
      </c>
      <c r="P59" s="112" t="s">
        <v>35</v>
      </c>
      <c r="Q59" s="36">
        <v>7216</v>
      </c>
      <c r="R59" s="112" t="s">
        <v>35</v>
      </c>
      <c r="S59" s="112" t="s">
        <v>35</v>
      </c>
      <c r="T59" s="112" t="s">
        <v>35</v>
      </c>
      <c r="U59" s="112" t="s">
        <v>35</v>
      </c>
      <c r="V59" s="35">
        <v>7076</v>
      </c>
      <c r="W59" s="112" t="s">
        <v>35</v>
      </c>
      <c r="X59" s="112" t="s">
        <v>35</v>
      </c>
      <c r="Y59" s="112" t="s">
        <v>35</v>
      </c>
      <c r="Z59" s="112" t="s">
        <v>35</v>
      </c>
      <c r="AA59" s="35">
        <v>7422</v>
      </c>
      <c r="AB59" s="128" t="s">
        <v>35</v>
      </c>
      <c r="AC59" s="128" t="s">
        <v>35</v>
      </c>
      <c r="AD59" s="66">
        <v>6576</v>
      </c>
      <c r="AE59" s="66">
        <v>6479</v>
      </c>
      <c r="AF59" s="35">
        <v>6479</v>
      </c>
      <c r="AG59" s="128" t="s">
        <v>35</v>
      </c>
      <c r="AH59" s="128" t="s">
        <v>35</v>
      </c>
      <c r="AI59" s="128" t="s">
        <v>35</v>
      </c>
      <c r="AJ59" s="66">
        <v>5964</v>
      </c>
      <c r="AK59" s="35">
        <v>5964</v>
      </c>
      <c r="AL59" s="128" t="s">
        <v>35</v>
      </c>
      <c r="AM59" s="128" t="s">
        <v>35</v>
      </c>
      <c r="AN59" s="128" t="s">
        <v>35</v>
      </c>
      <c r="AO59" s="66">
        <v>5896</v>
      </c>
      <c r="AP59" s="35">
        <v>5896</v>
      </c>
      <c r="AQ59" s="128" t="s">
        <v>35</v>
      </c>
      <c r="AR59" s="128" t="s">
        <v>35</v>
      </c>
      <c r="AS59" s="128" t="s">
        <v>35</v>
      </c>
      <c r="AT59" s="66">
        <v>5649</v>
      </c>
      <c r="AU59" s="35">
        <v>5649</v>
      </c>
      <c r="AV59" s="128" t="s">
        <v>35</v>
      </c>
      <c r="AW59" s="128" t="s">
        <v>35</v>
      </c>
      <c r="AX59" s="128" t="s">
        <v>35</v>
      </c>
      <c r="AY59" s="66">
        <v>5582</v>
      </c>
      <c r="AZ59" s="35">
        <v>5582</v>
      </c>
      <c r="BA59" s="128" t="s">
        <v>35</v>
      </c>
      <c r="BB59" s="128" t="s">
        <v>35</v>
      </c>
      <c r="BC59" s="128" t="s">
        <v>35</v>
      </c>
      <c r="BD59" s="66">
        <v>5494</v>
      </c>
      <c r="BE59" s="35">
        <v>5494</v>
      </c>
      <c r="BF59" s="66">
        <v>5358</v>
      </c>
      <c r="BG59" s="128" t="s">
        <v>35</v>
      </c>
      <c r="BH59" s="128" t="s">
        <v>35</v>
      </c>
      <c r="BI59" s="66">
        <v>5256</v>
      </c>
      <c r="BJ59" s="35">
        <v>5256</v>
      </c>
      <c r="BK59" s="128" t="s">
        <v>35</v>
      </c>
      <c r="BL59" s="128" t="s">
        <v>35</v>
      </c>
      <c r="BM59" s="128" t="s">
        <v>35</v>
      </c>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row>
    <row r="60" spans="1:200" ht="13.5" customHeight="1">
      <c r="A60" s="67" t="s">
        <v>8</v>
      </c>
      <c r="B60" s="23"/>
      <c r="C60" s="69"/>
      <c r="D60" s="69"/>
      <c r="E60" s="69"/>
      <c r="F60" s="69"/>
      <c r="G60" s="23">
        <v>-1.1032308904649346E-2</v>
      </c>
      <c r="H60" s="69"/>
      <c r="I60" s="69"/>
      <c r="J60" s="69"/>
      <c r="K60" s="68"/>
      <c r="L60" s="23">
        <v>-2.2045152722443562E-2</v>
      </c>
      <c r="M60" s="69"/>
      <c r="N60" s="69"/>
      <c r="O60" s="69"/>
      <c r="P60" s="68"/>
      <c r="Q60" s="23">
        <v>-2.0097772949484005E-2</v>
      </c>
      <c r="R60" s="69"/>
      <c r="S60" s="69"/>
      <c r="T60" s="69"/>
      <c r="U60" s="68"/>
      <c r="V60" s="23">
        <v>-1.940133037694014E-2</v>
      </c>
      <c r="W60" s="69"/>
      <c r="X60" s="69"/>
      <c r="Y60" s="69"/>
      <c r="Z60" s="68"/>
      <c r="AA60" s="23">
        <v>4.8897682306387802E-2</v>
      </c>
      <c r="AB60" s="69"/>
      <c r="AC60" s="69"/>
      <c r="AD60" s="69"/>
      <c r="AE60" s="68"/>
      <c r="AF60" s="23">
        <v>-0.12705470223659387</v>
      </c>
      <c r="AG60" s="69"/>
      <c r="AH60" s="69"/>
      <c r="AI60" s="69"/>
      <c r="AJ60" s="68"/>
      <c r="AK60" s="23">
        <v>-7.9487575243093023E-2</v>
      </c>
      <c r="AL60" s="69"/>
      <c r="AM60" s="69"/>
      <c r="AN60" s="69"/>
      <c r="AO60" s="68"/>
      <c r="AP60" s="23">
        <v>-1.1401743796110031E-2</v>
      </c>
      <c r="AQ60" s="69"/>
      <c r="AR60" s="69"/>
      <c r="AS60" s="69"/>
      <c r="AT60" s="68"/>
      <c r="AU60" s="23">
        <v>-4.1892808683853477E-2</v>
      </c>
      <c r="AV60" s="69"/>
      <c r="AW60" s="69"/>
      <c r="AX60" s="69"/>
      <c r="AY60" s="68"/>
      <c r="AZ60" s="23">
        <v>-1.1860506284298133E-2</v>
      </c>
      <c r="BA60" s="69"/>
      <c r="BB60" s="69"/>
      <c r="BC60" s="69"/>
      <c r="BD60" s="68"/>
      <c r="BE60" s="23">
        <v>-1.5764958796130379E-2</v>
      </c>
      <c r="BF60" s="69"/>
      <c r="BG60" s="69"/>
      <c r="BH60" s="69"/>
      <c r="BI60" s="68"/>
      <c r="BJ60" s="23">
        <v>-4.3319985438660336E-2</v>
      </c>
      <c r="BK60" s="69"/>
      <c r="BL60" s="69"/>
      <c r="BM60" s="69"/>
    </row>
    <row r="61" spans="1:200" ht="2.25" customHeight="1">
      <c r="A61" s="67"/>
      <c r="B61" s="23"/>
      <c r="C61" s="69"/>
      <c r="D61" s="69"/>
      <c r="E61" s="69"/>
      <c r="F61" s="69"/>
      <c r="G61" s="23"/>
      <c r="H61" s="69"/>
      <c r="I61" s="69"/>
      <c r="J61" s="69"/>
      <c r="K61" s="68"/>
      <c r="L61" s="23"/>
      <c r="M61" s="69"/>
      <c r="N61" s="69"/>
      <c r="O61" s="69"/>
      <c r="P61" s="68"/>
      <c r="Q61" s="23"/>
      <c r="R61" s="69"/>
      <c r="S61" s="69"/>
      <c r="T61" s="69"/>
      <c r="U61" s="68"/>
      <c r="V61" s="23"/>
      <c r="W61" s="69"/>
      <c r="X61" s="69"/>
      <c r="Y61" s="69"/>
      <c r="Z61" s="68"/>
      <c r="AA61" s="23"/>
      <c r="AB61" s="69"/>
      <c r="AC61" s="69"/>
      <c r="AD61" s="69"/>
      <c r="AE61" s="68"/>
      <c r="AF61" s="23"/>
      <c r="AG61" s="69"/>
      <c r="AH61" s="69"/>
      <c r="AI61" s="69"/>
      <c r="AJ61" s="68"/>
      <c r="AK61" s="23"/>
      <c r="AL61" s="69"/>
      <c r="AM61" s="69"/>
      <c r="AN61" s="69"/>
      <c r="AO61" s="68"/>
      <c r="AP61" s="23" t="s">
        <v>137</v>
      </c>
      <c r="AQ61" s="69"/>
      <c r="AR61" s="69"/>
      <c r="AS61" s="69"/>
      <c r="AT61" s="68"/>
      <c r="AU61" s="23" t="s">
        <v>137</v>
      </c>
      <c r="AV61" s="69"/>
      <c r="AW61" s="69"/>
      <c r="AX61" s="69"/>
      <c r="AY61" s="68"/>
      <c r="AZ61" s="23" t="s">
        <v>137</v>
      </c>
      <c r="BA61" s="69"/>
      <c r="BB61" s="69"/>
      <c r="BC61" s="69"/>
      <c r="BD61" s="68"/>
      <c r="BE61" s="23" t="s">
        <v>137</v>
      </c>
      <c r="BF61" s="69"/>
      <c r="BG61" s="69"/>
      <c r="BH61" s="69"/>
      <c r="BI61" s="68"/>
      <c r="BJ61" s="23" t="s">
        <v>137</v>
      </c>
      <c r="BK61" s="69"/>
      <c r="BL61" s="69"/>
      <c r="BM61" s="69"/>
    </row>
    <row r="62" spans="1:200" s="44" customFormat="1" ht="13.9" customHeight="1">
      <c r="A62" s="65" t="s">
        <v>128</v>
      </c>
      <c r="B62" s="159" t="s">
        <v>35</v>
      </c>
      <c r="C62" s="37"/>
      <c r="D62" s="37"/>
      <c r="E62" s="37"/>
      <c r="F62" s="37"/>
      <c r="G62" s="159" t="s">
        <v>35</v>
      </c>
      <c r="H62" s="37"/>
      <c r="I62" s="37"/>
      <c r="J62" s="37"/>
      <c r="K62" s="37"/>
      <c r="L62" s="160">
        <v>0.59</v>
      </c>
      <c r="M62" s="160"/>
      <c r="N62" s="160"/>
      <c r="O62" s="160"/>
      <c r="P62" s="160"/>
      <c r="Q62" s="160">
        <v>0.59</v>
      </c>
      <c r="R62" s="160"/>
      <c r="S62" s="160"/>
      <c r="T62" s="160"/>
      <c r="U62" s="160"/>
      <c r="V62" s="160">
        <v>0.59</v>
      </c>
      <c r="W62" s="160"/>
      <c r="X62" s="160"/>
      <c r="Y62" s="160"/>
      <c r="Z62" s="160"/>
      <c r="AA62" s="160">
        <v>0.6</v>
      </c>
      <c r="AB62" s="160"/>
      <c r="AC62" s="160"/>
      <c r="AD62" s="160"/>
      <c r="AE62" s="160"/>
      <c r="AF62" s="160">
        <v>0.63</v>
      </c>
      <c r="AG62" s="128" t="s">
        <v>35</v>
      </c>
      <c r="AH62" s="128" t="s">
        <v>35</v>
      </c>
      <c r="AI62" s="128" t="s">
        <v>35</v>
      </c>
      <c r="AJ62" s="128" t="s">
        <v>35</v>
      </c>
      <c r="AK62" s="160">
        <v>0.66</v>
      </c>
      <c r="AL62" s="128" t="s">
        <v>35</v>
      </c>
      <c r="AM62" s="128" t="s">
        <v>35</v>
      </c>
      <c r="AN62" s="128" t="s">
        <v>35</v>
      </c>
      <c r="AO62" s="128" t="s">
        <v>35</v>
      </c>
      <c r="AP62" s="160">
        <v>0.68</v>
      </c>
      <c r="AQ62" s="128" t="s">
        <v>35</v>
      </c>
      <c r="AR62" s="128" t="s">
        <v>35</v>
      </c>
      <c r="AS62" s="128" t="s">
        <v>35</v>
      </c>
      <c r="AT62" s="128" t="s">
        <v>35</v>
      </c>
      <c r="AU62" s="160">
        <v>0.69</v>
      </c>
      <c r="AV62" s="128" t="s">
        <v>35</v>
      </c>
      <c r="AW62" s="128" t="s">
        <v>35</v>
      </c>
      <c r="AX62" s="128" t="s">
        <v>35</v>
      </c>
      <c r="AY62" s="128" t="s">
        <v>35</v>
      </c>
      <c r="AZ62" s="160">
        <v>0.7</v>
      </c>
      <c r="BA62" s="128" t="s">
        <v>35</v>
      </c>
      <c r="BB62" s="128" t="s">
        <v>35</v>
      </c>
      <c r="BC62" s="128" t="s">
        <v>35</v>
      </c>
      <c r="BD62" s="128" t="s">
        <v>35</v>
      </c>
      <c r="BE62" s="160">
        <v>0.69</v>
      </c>
      <c r="BF62" s="128" t="s">
        <v>35</v>
      </c>
      <c r="BG62" s="128" t="s">
        <v>35</v>
      </c>
      <c r="BH62" s="128" t="s">
        <v>35</v>
      </c>
      <c r="BI62" s="128" t="s">
        <v>35</v>
      </c>
      <c r="BJ62" s="160">
        <v>0.63</v>
      </c>
      <c r="BK62" s="128" t="s">
        <v>35</v>
      </c>
      <c r="BL62" s="128" t="s">
        <v>35</v>
      </c>
      <c r="BM62" s="128" t="s">
        <v>35</v>
      </c>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row>
    <row r="63" spans="1:200" s="44" customFormat="1" ht="13.5" customHeight="1">
      <c r="A63" s="65" t="s">
        <v>132</v>
      </c>
      <c r="B63" s="159" t="s">
        <v>35</v>
      </c>
      <c r="C63" s="37"/>
      <c r="D63" s="37"/>
      <c r="E63" s="37"/>
      <c r="F63" s="37"/>
      <c r="G63" s="159" t="s">
        <v>35</v>
      </c>
      <c r="H63" s="37"/>
      <c r="I63" s="37"/>
      <c r="J63" s="37"/>
      <c r="K63" s="37"/>
      <c r="L63" s="160">
        <v>0.72</v>
      </c>
      <c r="M63" s="160"/>
      <c r="N63" s="160"/>
      <c r="O63" s="160"/>
      <c r="P63" s="160"/>
      <c r="Q63" s="160">
        <v>0.65</v>
      </c>
      <c r="R63" s="160"/>
      <c r="S63" s="160"/>
      <c r="T63" s="160"/>
      <c r="U63" s="160"/>
      <c r="V63" s="160">
        <v>0.63</v>
      </c>
      <c r="W63" s="160"/>
      <c r="X63" s="160"/>
      <c r="Y63" s="160"/>
      <c r="Z63" s="160"/>
      <c r="AA63" s="160">
        <v>0.59</v>
      </c>
      <c r="AB63" s="160"/>
      <c r="AC63" s="160"/>
      <c r="AD63" s="160"/>
      <c r="AE63" s="160"/>
      <c r="AF63" s="160">
        <v>0.56999999999999995</v>
      </c>
      <c r="AG63" s="128" t="s">
        <v>35</v>
      </c>
      <c r="AH63" s="128" t="s">
        <v>35</v>
      </c>
      <c r="AI63" s="128" t="s">
        <v>35</v>
      </c>
      <c r="AJ63" s="128" t="s">
        <v>35</v>
      </c>
      <c r="AK63" s="160">
        <v>0.56000000000000005</v>
      </c>
      <c r="AL63" s="128" t="s">
        <v>35</v>
      </c>
      <c r="AM63" s="128" t="s">
        <v>35</v>
      </c>
      <c r="AN63" s="128" t="s">
        <v>35</v>
      </c>
      <c r="AO63" s="128" t="s">
        <v>35</v>
      </c>
      <c r="AP63" s="160">
        <v>0.56000000000000005</v>
      </c>
      <c r="AQ63" s="128" t="s">
        <v>35</v>
      </c>
      <c r="AR63" s="128" t="s">
        <v>35</v>
      </c>
      <c r="AS63" s="128" t="s">
        <v>35</v>
      </c>
      <c r="AT63" s="128" t="s">
        <v>35</v>
      </c>
      <c r="AU63" s="160">
        <v>0.55000000000000004</v>
      </c>
      <c r="AV63" s="128" t="s">
        <v>35</v>
      </c>
      <c r="AW63" s="128" t="s">
        <v>35</v>
      </c>
      <c r="AX63" s="128" t="s">
        <v>35</v>
      </c>
      <c r="AY63" s="128" t="s">
        <v>35</v>
      </c>
      <c r="AZ63" s="160">
        <v>0.53</v>
      </c>
      <c r="BA63" s="128" t="s">
        <v>35</v>
      </c>
      <c r="BB63" s="128" t="s">
        <v>35</v>
      </c>
      <c r="BC63" s="128" t="s">
        <v>35</v>
      </c>
      <c r="BD63" s="128" t="s">
        <v>35</v>
      </c>
      <c r="BE63" s="160">
        <v>0.52</v>
      </c>
      <c r="BF63" s="128" t="s">
        <v>35</v>
      </c>
      <c r="BG63" s="128" t="s">
        <v>35</v>
      </c>
      <c r="BH63" s="128" t="s">
        <v>35</v>
      </c>
      <c r="BI63" s="128" t="s">
        <v>35</v>
      </c>
      <c r="BJ63" s="160">
        <v>0.53</v>
      </c>
      <c r="BK63" s="128" t="s">
        <v>35</v>
      </c>
      <c r="BL63" s="128" t="s">
        <v>35</v>
      </c>
      <c r="BM63" s="128" t="s">
        <v>35</v>
      </c>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row>
    <row r="64" spans="1:200" s="44" customFormat="1" ht="14.25" customHeight="1">
      <c r="A64" s="65" t="s">
        <v>135</v>
      </c>
      <c r="B64" s="159" t="s">
        <v>35</v>
      </c>
      <c r="C64" s="37"/>
      <c r="D64" s="37"/>
      <c r="E64" s="37"/>
      <c r="F64" s="37"/>
      <c r="G64" s="159" t="s">
        <v>35</v>
      </c>
      <c r="H64" s="37"/>
      <c r="I64" s="37"/>
      <c r="J64" s="37"/>
      <c r="K64" s="37"/>
      <c r="L64" s="160">
        <v>0.82</v>
      </c>
      <c r="M64" s="160"/>
      <c r="N64" s="160"/>
      <c r="O64" s="160"/>
      <c r="P64" s="160"/>
      <c r="Q64" s="160">
        <v>0.78</v>
      </c>
      <c r="R64" s="160"/>
      <c r="S64" s="160"/>
      <c r="T64" s="160"/>
      <c r="U64" s="160"/>
      <c r="V64" s="160">
        <v>0.76</v>
      </c>
      <c r="W64" s="160"/>
      <c r="X64" s="160"/>
      <c r="Y64" s="160"/>
      <c r="Z64" s="160"/>
      <c r="AA64" s="160">
        <v>0.75</v>
      </c>
      <c r="AB64" s="160"/>
      <c r="AC64" s="160"/>
      <c r="AD64" s="160"/>
      <c r="AE64" s="160"/>
      <c r="AF64" s="160">
        <v>0.74</v>
      </c>
      <c r="AG64" s="128" t="s">
        <v>35</v>
      </c>
      <c r="AH64" s="128" t="s">
        <v>35</v>
      </c>
      <c r="AI64" s="128" t="s">
        <v>35</v>
      </c>
      <c r="AJ64" s="128" t="s">
        <v>35</v>
      </c>
      <c r="AK64" s="160">
        <v>0.74</v>
      </c>
      <c r="AL64" s="128" t="s">
        <v>35</v>
      </c>
      <c r="AM64" s="128" t="s">
        <v>35</v>
      </c>
      <c r="AN64" s="128" t="s">
        <v>35</v>
      </c>
      <c r="AO64" s="128" t="s">
        <v>35</v>
      </c>
      <c r="AP64" s="160">
        <v>0.74</v>
      </c>
      <c r="AQ64" s="128" t="s">
        <v>35</v>
      </c>
      <c r="AR64" s="128" t="s">
        <v>35</v>
      </c>
      <c r="AS64" s="128" t="s">
        <v>35</v>
      </c>
      <c r="AT64" s="128" t="s">
        <v>35</v>
      </c>
      <c r="AU64" s="160">
        <v>0.73</v>
      </c>
      <c r="AV64" s="128" t="s">
        <v>35</v>
      </c>
      <c r="AW64" s="128" t="s">
        <v>35</v>
      </c>
      <c r="AX64" s="128" t="s">
        <v>35</v>
      </c>
      <c r="AY64" s="128" t="s">
        <v>35</v>
      </c>
      <c r="AZ64" s="160">
        <v>0.72</v>
      </c>
      <c r="BA64" s="128" t="s">
        <v>35</v>
      </c>
      <c r="BB64" s="128" t="s">
        <v>35</v>
      </c>
      <c r="BC64" s="128" t="s">
        <v>35</v>
      </c>
      <c r="BD64" s="128" t="s">
        <v>35</v>
      </c>
      <c r="BE64" s="160">
        <v>0.71</v>
      </c>
      <c r="BF64" s="128" t="s">
        <v>35</v>
      </c>
      <c r="BG64" s="128" t="s">
        <v>35</v>
      </c>
      <c r="BH64" s="128" t="s">
        <v>35</v>
      </c>
      <c r="BI64" s="128" t="s">
        <v>35</v>
      </c>
      <c r="BJ64" s="160">
        <v>0.71</v>
      </c>
      <c r="BK64" s="128" t="s">
        <v>35</v>
      </c>
      <c r="BL64" s="128" t="s">
        <v>35</v>
      </c>
      <c r="BM64" s="128" t="s">
        <v>35</v>
      </c>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row>
    <row r="65" spans="1:200" s="44" customFormat="1" ht="3.75" customHeight="1">
      <c r="A65" s="42"/>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row>
    <row r="66" spans="1:200" s="44" customFormat="1" ht="11.25" customHeight="1">
      <c r="A66" s="89"/>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row>
    <row r="67" spans="1:200" s="44" customFormat="1" ht="4.5" customHeight="1">
      <c r="A67" s="42"/>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row>
    <row r="68" spans="1:200" ht="20.25">
      <c r="A68" s="33" t="s">
        <v>3</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row>
    <row r="69" spans="1:200" s="41" customFormat="1">
      <c r="A69" s="38" t="s">
        <v>25</v>
      </c>
      <c r="B69" s="90"/>
      <c r="C69" s="40"/>
      <c r="D69" s="40"/>
      <c r="E69" s="40"/>
      <c r="F69" s="40"/>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row>
    <row r="70" spans="1:200" s="32" customFormat="1">
      <c r="A70" s="65"/>
      <c r="B70" s="28"/>
      <c r="C70" s="65"/>
      <c r="D70" s="65"/>
      <c r="E70" s="65"/>
      <c r="F70" s="65"/>
      <c r="G70" s="28"/>
      <c r="H70" s="65"/>
      <c r="I70" s="65"/>
      <c r="J70" s="65"/>
      <c r="K70" s="65"/>
      <c r="L70" s="20"/>
      <c r="M70" s="65"/>
      <c r="N70" s="65"/>
      <c r="O70" s="65"/>
      <c r="P70" s="65"/>
      <c r="Q70" s="20"/>
      <c r="R70" s="65"/>
      <c r="S70" s="65"/>
      <c r="T70" s="65"/>
      <c r="U70" s="65"/>
      <c r="V70" s="20"/>
      <c r="W70" s="65"/>
      <c r="X70" s="65"/>
      <c r="Y70" s="65"/>
      <c r="Z70" s="65"/>
      <c r="AA70" s="20"/>
      <c r="AB70" s="65"/>
      <c r="AC70" s="65"/>
      <c r="AD70" s="65"/>
      <c r="AE70" s="65"/>
      <c r="AF70" s="20"/>
      <c r="AG70" s="65"/>
      <c r="AH70" s="65"/>
      <c r="AI70" s="65"/>
      <c r="AJ70" s="65"/>
      <c r="AK70" s="20"/>
      <c r="AL70" s="65"/>
      <c r="AM70" s="65"/>
      <c r="AN70" s="65"/>
      <c r="AO70" s="65"/>
      <c r="AP70" s="20"/>
      <c r="AQ70" s="65"/>
      <c r="AR70" s="65"/>
      <c r="AS70" s="65"/>
      <c r="AT70" s="65"/>
      <c r="AU70" s="20"/>
      <c r="AV70" s="204"/>
      <c r="AW70" s="204"/>
      <c r="AX70" s="204"/>
      <c r="AY70" s="204"/>
      <c r="AZ70" s="26"/>
      <c r="BA70" s="204"/>
      <c r="BB70" s="204"/>
      <c r="BC70" s="204"/>
      <c r="BD70" s="204"/>
      <c r="BE70" s="26"/>
      <c r="BF70" s="204"/>
      <c r="BG70" s="204"/>
      <c r="BH70" s="204"/>
      <c r="BI70" s="204"/>
      <c r="BJ70" s="26"/>
      <c r="BK70" s="204"/>
      <c r="BL70" s="204"/>
      <c r="BM70" s="204"/>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row>
    <row r="71" spans="1:200" s="2" customFormat="1">
      <c r="A71" s="65" t="s">
        <v>230</v>
      </c>
      <c r="B71" s="36">
        <v>2622</v>
      </c>
      <c r="C71" s="66">
        <v>2595</v>
      </c>
      <c r="D71" s="66">
        <v>2636</v>
      </c>
      <c r="E71" s="66">
        <v>2698</v>
      </c>
      <c r="F71" s="66">
        <v>2649</v>
      </c>
      <c r="G71" s="36">
        <v>2649</v>
      </c>
      <c r="H71" s="66">
        <v>2669</v>
      </c>
      <c r="I71" s="66">
        <v>2694</v>
      </c>
      <c r="J71" s="66">
        <v>2721</v>
      </c>
      <c r="K71" s="66">
        <v>2766</v>
      </c>
      <c r="L71" s="86">
        <v>2766</v>
      </c>
      <c r="M71" s="66">
        <v>2789</v>
      </c>
      <c r="N71" s="66">
        <v>2807</v>
      </c>
      <c r="O71" s="66">
        <v>2825</v>
      </c>
      <c r="P71" s="66">
        <v>2857</v>
      </c>
      <c r="Q71" s="86">
        <v>2857</v>
      </c>
      <c r="R71" s="66">
        <v>2861</v>
      </c>
      <c r="S71" s="66">
        <v>2827</v>
      </c>
      <c r="T71" s="66">
        <v>2842</v>
      </c>
      <c r="U71" s="66">
        <v>2847</v>
      </c>
      <c r="V71" s="86">
        <v>2847</v>
      </c>
      <c r="W71" s="66">
        <v>2876</v>
      </c>
      <c r="X71" s="66">
        <v>2859</v>
      </c>
      <c r="Y71" s="66">
        <v>2839</v>
      </c>
      <c r="Z71" s="66">
        <v>2800</v>
      </c>
      <c r="AA71" s="86">
        <v>2800</v>
      </c>
      <c r="AB71" s="66">
        <v>2741</v>
      </c>
      <c r="AC71" s="66">
        <v>2702</v>
      </c>
      <c r="AD71" s="66">
        <v>2683</v>
      </c>
      <c r="AE71" s="66">
        <v>2642</v>
      </c>
      <c r="AF71" s="86">
        <v>2642</v>
      </c>
      <c r="AG71" s="66">
        <v>2631</v>
      </c>
      <c r="AH71" s="66">
        <v>2610</v>
      </c>
      <c r="AI71" s="66">
        <v>2600</v>
      </c>
      <c r="AJ71" s="66">
        <v>2586</v>
      </c>
      <c r="AK71" s="86">
        <v>2586</v>
      </c>
      <c r="AL71" s="66">
        <v>2565</v>
      </c>
      <c r="AM71" s="66">
        <v>2566</v>
      </c>
      <c r="AN71" s="66">
        <v>2569</v>
      </c>
      <c r="AO71" s="66">
        <v>2651</v>
      </c>
      <c r="AP71" s="86">
        <v>2651</v>
      </c>
      <c r="AQ71" s="66">
        <v>2692</v>
      </c>
      <c r="AR71" s="66">
        <v>2260</v>
      </c>
      <c r="AS71" s="66">
        <v>2348</v>
      </c>
      <c r="AT71" s="66">
        <v>2402</v>
      </c>
      <c r="AU71" s="86">
        <v>2402</v>
      </c>
      <c r="AV71" s="66">
        <v>2430</v>
      </c>
      <c r="AW71" s="66">
        <v>2410</v>
      </c>
      <c r="AX71" s="66">
        <v>2475</v>
      </c>
      <c r="AY71" s="66">
        <v>2525</v>
      </c>
      <c r="AZ71" s="86">
        <v>2525</v>
      </c>
      <c r="BA71" s="66">
        <v>2546</v>
      </c>
      <c r="BB71" s="66">
        <v>2601</v>
      </c>
      <c r="BC71" s="66">
        <v>2185</v>
      </c>
      <c r="BD71" s="66">
        <v>2205</v>
      </c>
      <c r="BE71" s="86">
        <v>2205</v>
      </c>
      <c r="BF71" s="66">
        <v>2224</v>
      </c>
      <c r="BG71" s="66">
        <v>2263</v>
      </c>
      <c r="BH71" s="66">
        <v>2310</v>
      </c>
      <c r="BI71" s="66">
        <v>2336</v>
      </c>
      <c r="BJ71" s="86">
        <v>2336</v>
      </c>
      <c r="BK71" s="66">
        <v>2367</v>
      </c>
      <c r="BL71" s="66">
        <v>2376</v>
      </c>
      <c r="BM71" s="66">
        <v>2406</v>
      </c>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row>
    <row r="72" spans="1:200">
      <c r="A72" s="67" t="s">
        <v>7</v>
      </c>
      <c r="B72" s="23"/>
      <c r="C72" s="68"/>
      <c r="D72" s="68">
        <v>1.579961464354529E-2</v>
      </c>
      <c r="E72" s="68">
        <v>2.3520485584218598E-2</v>
      </c>
      <c r="F72" s="68">
        <v>-1.8161601186063803E-2</v>
      </c>
      <c r="G72" s="23"/>
      <c r="H72" s="68">
        <v>7.5500188750472486E-3</v>
      </c>
      <c r="I72" s="68">
        <v>9.3668040464593982E-3</v>
      </c>
      <c r="J72" s="68">
        <v>1.0022271714922093E-2</v>
      </c>
      <c r="K72" s="68">
        <v>1.6538037486218293E-2</v>
      </c>
      <c r="L72" s="26"/>
      <c r="M72" s="68">
        <v>8.315256688358641E-3</v>
      </c>
      <c r="N72" s="68">
        <v>6.4539261384009006E-3</v>
      </c>
      <c r="O72" s="68">
        <v>6.4125400783754394E-3</v>
      </c>
      <c r="P72" s="68">
        <v>1.1327433628318673E-2</v>
      </c>
      <c r="Q72" s="26"/>
      <c r="R72" s="68">
        <v>1.4000700035001756E-3</v>
      </c>
      <c r="S72" s="68">
        <v>-1.1883956658511052E-2</v>
      </c>
      <c r="T72" s="68">
        <v>5.3059780686239844E-3</v>
      </c>
      <c r="U72" s="68">
        <v>1.7593244194229474E-3</v>
      </c>
      <c r="V72" s="26"/>
      <c r="W72" s="68">
        <v>1.0186160871092476E-2</v>
      </c>
      <c r="X72" s="68">
        <v>-5.9109874826147601E-3</v>
      </c>
      <c r="Y72" s="68">
        <v>-6.9954529555789069E-3</v>
      </c>
      <c r="Z72" s="68">
        <v>-1.3737231419513884E-2</v>
      </c>
      <c r="AA72" s="26"/>
      <c r="AB72" s="68">
        <v>-2.1071428571428519E-2</v>
      </c>
      <c r="AC72" s="68">
        <v>-1.4228383801532241E-2</v>
      </c>
      <c r="AD72" s="68">
        <v>-7.0318282753515371E-3</v>
      </c>
      <c r="AE72" s="68">
        <v>-1.5281401416325058E-2</v>
      </c>
      <c r="AF72" s="26"/>
      <c r="AG72" s="68">
        <v>-4.1635124905374798E-3</v>
      </c>
      <c r="AH72" s="68">
        <v>-7.9817559863170073E-3</v>
      </c>
      <c r="AI72" s="68">
        <v>-3.8314176245211051E-3</v>
      </c>
      <c r="AJ72" s="68">
        <v>-5.3846153846154321E-3</v>
      </c>
      <c r="AK72" s="26"/>
      <c r="AL72" s="68">
        <v>-8.1206496519721227E-3</v>
      </c>
      <c r="AM72" s="68">
        <v>3.898635477583845E-4</v>
      </c>
      <c r="AN72" s="68">
        <v>1.1691348402182999E-3</v>
      </c>
      <c r="AO72" s="68">
        <v>3.191903464383028E-2</v>
      </c>
      <c r="AP72" s="26"/>
      <c r="AQ72" s="68">
        <v>1.546586193889099E-2</v>
      </c>
      <c r="AR72" s="68">
        <v>-0.16047548291233282</v>
      </c>
      <c r="AS72" s="68">
        <v>3.8938053097345104E-2</v>
      </c>
      <c r="AT72" s="68">
        <v>2.2998296422487297E-2</v>
      </c>
      <c r="AU72" s="26"/>
      <c r="AV72" s="68">
        <v>1.1656952539550458E-2</v>
      </c>
      <c r="AW72" s="68">
        <v>-8.2304526748970819E-3</v>
      </c>
      <c r="AX72" s="68">
        <v>2.6970954356846377E-2</v>
      </c>
      <c r="AY72" s="68">
        <v>2.020202020202011E-2</v>
      </c>
      <c r="AZ72" s="26"/>
      <c r="BA72" s="68">
        <v>8.3168316831683242E-3</v>
      </c>
      <c r="BB72" s="68">
        <v>2.1602513747054131E-2</v>
      </c>
      <c r="BC72" s="68">
        <v>-0.1599384851980008</v>
      </c>
      <c r="BD72" s="68">
        <v>9.1533180778031742E-3</v>
      </c>
      <c r="BE72" s="26"/>
      <c r="BF72" s="68">
        <v>8.6167800453513799E-3</v>
      </c>
      <c r="BG72" s="68">
        <v>1.753597122302164E-2</v>
      </c>
      <c r="BH72" s="68">
        <v>2.0768890852850275E-2</v>
      </c>
      <c r="BI72" s="68">
        <v>1.1255411255411296E-2</v>
      </c>
      <c r="BJ72" s="26"/>
      <c r="BK72" s="68">
        <v>1.3270547945205546E-2</v>
      </c>
      <c r="BL72" s="68">
        <v>3.8022813688212143E-3</v>
      </c>
      <c r="BM72" s="68">
        <v>1.2626262626262541E-2</v>
      </c>
    </row>
    <row r="73" spans="1:200">
      <c r="A73" s="67" t="s">
        <v>8</v>
      </c>
      <c r="B73" s="23"/>
      <c r="C73" s="69"/>
      <c r="D73" s="69"/>
      <c r="E73" s="69"/>
      <c r="F73" s="69"/>
      <c r="G73" s="23">
        <v>1.0297482837528626E-2</v>
      </c>
      <c r="H73" s="69">
        <v>2.8516377649325575E-2</v>
      </c>
      <c r="I73" s="69">
        <v>2.2003034901365792E-2</v>
      </c>
      <c r="J73" s="69">
        <v>8.5248332097849211E-3</v>
      </c>
      <c r="K73" s="68">
        <v>4.416761041902606E-2</v>
      </c>
      <c r="L73" s="23">
        <v>4.416761041902606E-2</v>
      </c>
      <c r="M73" s="69">
        <v>4.4960659423004978E-2</v>
      </c>
      <c r="N73" s="69">
        <v>4.1945063103192348E-2</v>
      </c>
      <c r="O73" s="69">
        <v>3.8221242190371152E-2</v>
      </c>
      <c r="P73" s="68">
        <v>3.2899493853940642E-2</v>
      </c>
      <c r="Q73" s="23">
        <v>3.2899493853940642E-2</v>
      </c>
      <c r="R73" s="69">
        <v>2.581570455360338E-2</v>
      </c>
      <c r="S73" s="69">
        <v>7.1250445315282906E-3</v>
      </c>
      <c r="T73" s="69">
        <v>6.0176991150442394E-3</v>
      </c>
      <c r="U73" s="68">
        <v>-3.5001750087504391E-3</v>
      </c>
      <c r="V73" s="23">
        <v>-3.5001750087504391E-3</v>
      </c>
      <c r="W73" s="69">
        <v>5.2429220552254741E-3</v>
      </c>
      <c r="X73" s="69">
        <v>1.1319419879731063E-2</v>
      </c>
      <c r="Y73" s="69">
        <v>-1.055594651653724E-3</v>
      </c>
      <c r="Z73" s="68">
        <v>-1.6508605549701461E-2</v>
      </c>
      <c r="AA73" s="23">
        <v>-1.6508605549701461E-2</v>
      </c>
      <c r="AB73" s="69">
        <v>-4.6940194714881756E-2</v>
      </c>
      <c r="AC73" s="69">
        <v>-5.4914305701294186E-2</v>
      </c>
      <c r="AD73" s="69">
        <v>-5.4948925678055649E-2</v>
      </c>
      <c r="AE73" s="68">
        <v>-5.6428571428571384E-2</v>
      </c>
      <c r="AF73" s="23">
        <v>-5.6428571428571384E-2</v>
      </c>
      <c r="AG73" s="69">
        <v>-4.013133892739873E-2</v>
      </c>
      <c r="AH73" s="69">
        <v>-3.4048852701702437E-2</v>
      </c>
      <c r="AI73" s="69">
        <v>-3.0935519940365253E-2</v>
      </c>
      <c r="AJ73" s="68">
        <v>-2.1196063588190817E-2</v>
      </c>
      <c r="AK73" s="23">
        <v>-2.1196063588190817E-2</v>
      </c>
      <c r="AL73" s="69">
        <v>-2.5085518814139118E-2</v>
      </c>
      <c r="AM73" s="69">
        <v>-1.6858237547892729E-2</v>
      </c>
      <c r="AN73" s="69">
        <v>-1.1923076923076925E-2</v>
      </c>
      <c r="AO73" s="68">
        <v>2.5135344160866158E-2</v>
      </c>
      <c r="AP73" s="23">
        <v>2.5135344160866158E-2</v>
      </c>
      <c r="AQ73" s="69">
        <v>4.9512670565302175E-2</v>
      </c>
      <c r="AR73" s="69">
        <v>-0.11925175370226038</v>
      </c>
      <c r="AS73" s="69">
        <v>-8.6025690930323084E-2</v>
      </c>
      <c r="AT73" s="68">
        <v>-9.3926820067898875E-2</v>
      </c>
      <c r="AU73" s="23">
        <v>-9.3926820067898875E-2</v>
      </c>
      <c r="AV73" s="69">
        <v>-9.7325408618127773E-2</v>
      </c>
      <c r="AW73" s="69">
        <v>6.6371681415929196E-2</v>
      </c>
      <c r="AX73" s="69">
        <v>5.4088586030664354E-2</v>
      </c>
      <c r="AY73" s="68">
        <v>5.1207327227310584E-2</v>
      </c>
      <c r="AZ73" s="23">
        <v>5.1207327227310584E-2</v>
      </c>
      <c r="BA73" s="69">
        <v>4.7736625514403386E-2</v>
      </c>
      <c r="BB73" s="69">
        <v>7.9253112033194961E-2</v>
      </c>
      <c r="BC73" s="69">
        <v>-0.11717171717171715</v>
      </c>
      <c r="BD73" s="68">
        <v>-0.12673267326732673</v>
      </c>
      <c r="BE73" s="23">
        <v>-0.12673267326732673</v>
      </c>
      <c r="BF73" s="69">
        <v>-0.1264728986645719</v>
      </c>
      <c r="BG73" s="69">
        <v>-0.12995001922337568</v>
      </c>
      <c r="BH73" s="69">
        <v>5.720823798626995E-2</v>
      </c>
      <c r="BI73" s="68">
        <v>5.9410430839002215E-2</v>
      </c>
      <c r="BJ73" s="23">
        <v>5.9410430839002215E-2</v>
      </c>
      <c r="BK73" s="69">
        <v>6.4298561151079126E-2</v>
      </c>
      <c r="BL73" s="69">
        <v>4.9933716305788689E-2</v>
      </c>
      <c r="BM73" s="69">
        <v>4.1558441558441572E-2</v>
      </c>
    </row>
    <row r="74" spans="1:200">
      <c r="A74" s="67" t="s">
        <v>170</v>
      </c>
      <c r="B74" s="23"/>
      <c r="C74" s="69"/>
      <c r="D74" s="69"/>
      <c r="E74" s="69"/>
      <c r="F74" s="69"/>
      <c r="G74" s="23"/>
      <c r="H74" s="69"/>
      <c r="I74" s="69"/>
      <c r="J74" s="69"/>
      <c r="K74" s="68"/>
      <c r="L74" s="23"/>
      <c r="M74" s="69"/>
      <c r="N74" s="69"/>
      <c r="O74" s="69"/>
      <c r="P74" s="68"/>
      <c r="Q74" s="185">
        <v>91</v>
      </c>
      <c r="R74" s="69"/>
      <c r="S74" s="69"/>
      <c r="T74" s="69"/>
      <c r="U74" s="68"/>
      <c r="V74" s="185">
        <v>-10</v>
      </c>
      <c r="W74" s="69"/>
      <c r="X74" s="69"/>
      <c r="Y74" s="69"/>
      <c r="Z74" s="68"/>
      <c r="AA74" s="185">
        <v>-47</v>
      </c>
      <c r="AB74" s="69"/>
      <c r="AC74" s="69"/>
      <c r="AD74" s="69"/>
      <c r="AE74" s="68"/>
      <c r="AF74" s="185">
        <v>-158</v>
      </c>
      <c r="AG74" s="69"/>
      <c r="AH74" s="69"/>
      <c r="AI74" s="69"/>
      <c r="AJ74" s="68"/>
      <c r="AK74" s="185">
        <v>-56</v>
      </c>
      <c r="AL74" s="69"/>
      <c r="AM74" s="182">
        <v>1</v>
      </c>
      <c r="AN74" s="182">
        <v>3</v>
      </c>
      <c r="AO74" s="182">
        <v>82</v>
      </c>
      <c r="AP74" s="185">
        <v>65</v>
      </c>
      <c r="AQ74" s="184">
        <v>41</v>
      </c>
      <c r="AR74" s="184">
        <v>-432</v>
      </c>
      <c r="AS74" s="184">
        <v>88</v>
      </c>
      <c r="AT74" s="184">
        <v>54</v>
      </c>
      <c r="AU74" s="185">
        <v>-249</v>
      </c>
      <c r="AV74" s="184">
        <v>28</v>
      </c>
      <c r="AW74" s="184">
        <v>-20</v>
      </c>
      <c r="AX74" s="184">
        <v>65</v>
      </c>
      <c r="AY74" s="184">
        <v>50</v>
      </c>
      <c r="AZ74" s="185">
        <v>123</v>
      </c>
      <c r="BA74" s="184">
        <v>21</v>
      </c>
      <c r="BB74" s="184">
        <v>55</v>
      </c>
      <c r="BC74" s="184">
        <v>-416</v>
      </c>
      <c r="BD74" s="184">
        <v>20</v>
      </c>
      <c r="BE74" s="185">
        <v>-320</v>
      </c>
      <c r="BF74" s="184">
        <v>19</v>
      </c>
      <c r="BG74" s="184">
        <v>39</v>
      </c>
      <c r="BH74" s="184">
        <v>47</v>
      </c>
      <c r="BI74" s="184">
        <v>26</v>
      </c>
      <c r="BJ74" s="185">
        <v>131</v>
      </c>
      <c r="BK74" s="184">
        <v>31</v>
      </c>
      <c r="BL74" s="184">
        <v>9</v>
      </c>
      <c r="BM74" s="184">
        <v>30</v>
      </c>
    </row>
    <row r="75" spans="1:200" ht="4.1500000000000004" customHeight="1">
      <c r="A75" s="67"/>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182"/>
      <c r="AN75" s="182"/>
      <c r="AO75" s="182"/>
      <c r="AP75" s="183"/>
      <c r="AQ75" s="184"/>
      <c r="AR75" s="184"/>
      <c r="AS75" s="184"/>
      <c r="AT75" s="184"/>
      <c r="AU75" s="185"/>
      <c r="AV75" s="184"/>
      <c r="AW75" s="184"/>
      <c r="AX75" s="184"/>
      <c r="AY75" s="184"/>
      <c r="AZ75" s="185"/>
      <c r="BA75" s="184"/>
      <c r="BB75" s="184"/>
      <c r="BC75" s="184"/>
      <c r="BD75" s="184"/>
      <c r="BE75" s="185"/>
      <c r="BF75" s="184"/>
      <c r="BG75" s="184"/>
      <c r="BH75" s="184"/>
      <c r="BI75" s="184"/>
      <c r="BJ75" s="185"/>
      <c r="BK75" s="184"/>
      <c r="BL75" s="184"/>
      <c r="BM75" s="184"/>
    </row>
    <row r="76" spans="1:200">
      <c r="A76" s="65" t="s">
        <v>231</v>
      </c>
      <c r="B76" s="95" t="s">
        <v>35</v>
      </c>
      <c r="C76" s="75" t="s">
        <v>40</v>
      </c>
      <c r="D76" s="75" t="s">
        <v>40</v>
      </c>
      <c r="E76" s="75" t="s">
        <v>40</v>
      </c>
      <c r="F76" s="75" t="s">
        <v>40</v>
      </c>
      <c r="G76" s="95" t="s">
        <v>35</v>
      </c>
      <c r="H76" s="75" t="s">
        <v>40</v>
      </c>
      <c r="I76" s="75" t="s">
        <v>40</v>
      </c>
      <c r="J76" s="75" t="s">
        <v>40</v>
      </c>
      <c r="K76" s="75" t="s">
        <v>40</v>
      </c>
      <c r="L76" s="95" t="s">
        <v>35</v>
      </c>
      <c r="M76" s="75" t="s">
        <v>40</v>
      </c>
      <c r="N76" s="75" t="s">
        <v>40</v>
      </c>
      <c r="O76" s="75" t="s">
        <v>40</v>
      </c>
      <c r="P76" s="75" t="s">
        <v>40</v>
      </c>
      <c r="Q76" s="95" t="s">
        <v>35</v>
      </c>
      <c r="R76" s="75" t="s">
        <v>40</v>
      </c>
      <c r="S76" s="75" t="s">
        <v>40</v>
      </c>
      <c r="T76" s="75" t="s">
        <v>40</v>
      </c>
      <c r="U76" s="75" t="s">
        <v>40</v>
      </c>
      <c r="V76" s="95" t="s">
        <v>35</v>
      </c>
      <c r="W76" s="75" t="s">
        <v>40</v>
      </c>
      <c r="X76" s="75" t="s">
        <v>40</v>
      </c>
      <c r="Y76" s="75" t="s">
        <v>40</v>
      </c>
      <c r="Z76" s="75" t="s">
        <v>40</v>
      </c>
      <c r="AA76" s="95" t="s">
        <v>35</v>
      </c>
      <c r="AB76" s="75" t="s">
        <v>40</v>
      </c>
      <c r="AC76" s="75" t="s">
        <v>40</v>
      </c>
      <c r="AD76" s="75" t="s">
        <v>40</v>
      </c>
      <c r="AE76" s="75" t="s">
        <v>40</v>
      </c>
      <c r="AF76" s="95" t="s">
        <v>35</v>
      </c>
      <c r="AG76" s="75" t="s">
        <v>40</v>
      </c>
      <c r="AH76" s="75" t="s">
        <v>40</v>
      </c>
      <c r="AI76" s="75" t="s">
        <v>40</v>
      </c>
      <c r="AJ76" s="66">
        <v>1750</v>
      </c>
      <c r="AK76" s="86">
        <v>1750</v>
      </c>
      <c r="AL76" s="75" t="s">
        <v>40</v>
      </c>
      <c r="AM76" s="75" t="s">
        <v>40</v>
      </c>
      <c r="AN76" s="75" t="s">
        <v>40</v>
      </c>
      <c r="AO76" s="66">
        <v>1726</v>
      </c>
      <c r="AP76" s="86">
        <v>1726</v>
      </c>
      <c r="AQ76" s="75" t="s">
        <v>40</v>
      </c>
      <c r="AR76" s="75" t="s">
        <v>40</v>
      </c>
      <c r="AS76" s="75" t="s">
        <v>40</v>
      </c>
      <c r="AT76" s="66">
        <v>1669</v>
      </c>
      <c r="AU76" s="86">
        <v>1669</v>
      </c>
      <c r="AV76" s="66">
        <v>1659</v>
      </c>
      <c r="AW76" s="66">
        <v>1663</v>
      </c>
      <c r="AX76" s="66">
        <v>1697</v>
      </c>
      <c r="AY76" s="66">
        <v>1729</v>
      </c>
      <c r="AZ76" s="86">
        <v>1729</v>
      </c>
      <c r="BA76" s="66">
        <v>1760</v>
      </c>
      <c r="BB76" s="66">
        <v>1800</v>
      </c>
      <c r="BC76" s="66">
        <v>1817</v>
      </c>
      <c r="BD76" s="66">
        <v>1831</v>
      </c>
      <c r="BE76" s="86">
        <v>1831</v>
      </c>
      <c r="BF76" s="66">
        <v>1842</v>
      </c>
      <c r="BG76" s="66">
        <v>1866</v>
      </c>
      <c r="BH76" s="66">
        <v>1895</v>
      </c>
      <c r="BI76" s="66">
        <v>1911</v>
      </c>
      <c r="BJ76" s="86">
        <v>1911</v>
      </c>
      <c r="BK76" s="66">
        <v>1939</v>
      </c>
      <c r="BL76" s="66">
        <v>1959</v>
      </c>
      <c r="BM76" s="66">
        <v>1986</v>
      </c>
    </row>
    <row r="77" spans="1:200">
      <c r="A77" s="67" t="s">
        <v>7</v>
      </c>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8"/>
      <c r="AM77" s="68"/>
      <c r="AN77" s="68"/>
      <c r="AO77" s="68"/>
      <c r="AP77" s="23"/>
      <c r="AQ77" s="69"/>
      <c r="AR77" s="69"/>
      <c r="AS77" s="69"/>
      <c r="AT77" s="68"/>
      <c r="AU77" s="23"/>
      <c r="AV77" s="68">
        <v>-5.9916117435589999E-3</v>
      </c>
      <c r="AW77" s="68">
        <v>2.4110910186858625E-3</v>
      </c>
      <c r="AX77" s="68">
        <v>2.0444978953698234E-2</v>
      </c>
      <c r="AY77" s="68">
        <v>1.8856806128461967E-2</v>
      </c>
      <c r="AZ77" s="23"/>
      <c r="BA77" s="68">
        <v>1.7929438982070556E-2</v>
      </c>
      <c r="BB77" s="68">
        <v>2.2727272727272707E-2</v>
      </c>
      <c r="BC77" s="68">
        <v>9.4444444444443665E-3</v>
      </c>
      <c r="BD77" s="68">
        <v>7.7050082553660193E-3</v>
      </c>
      <c r="BE77" s="23"/>
      <c r="BF77" s="68">
        <v>6.007646095030017E-3</v>
      </c>
      <c r="BG77" s="68">
        <v>1.3029315960912058E-2</v>
      </c>
      <c r="BH77" s="68">
        <v>1.5541264737406246E-2</v>
      </c>
      <c r="BI77" s="68">
        <v>8.4432717678100122E-3</v>
      </c>
      <c r="BJ77" s="23"/>
      <c r="BK77" s="68">
        <v>1.46520146520146E-2</v>
      </c>
      <c r="BL77" s="68">
        <v>1.0314595152140171E-2</v>
      </c>
      <c r="BM77" s="68">
        <v>1.3782542113323082E-2</v>
      </c>
    </row>
    <row r="78" spans="1:200">
      <c r="A78" s="67" t="s">
        <v>8</v>
      </c>
      <c r="B78" s="23"/>
      <c r="C78" s="69"/>
      <c r="D78" s="69"/>
      <c r="E78" s="69"/>
      <c r="F78" s="69"/>
      <c r="G78" s="23"/>
      <c r="H78" s="69"/>
      <c r="I78" s="69"/>
      <c r="J78" s="69"/>
      <c r="K78" s="68"/>
      <c r="L78" s="23"/>
      <c r="M78" s="69"/>
      <c r="N78" s="69"/>
      <c r="O78" s="69"/>
      <c r="P78" s="68"/>
      <c r="Q78" s="23"/>
      <c r="R78" s="69"/>
      <c r="S78" s="69"/>
      <c r="T78" s="69"/>
      <c r="U78" s="68"/>
      <c r="V78" s="23"/>
      <c r="W78" s="69"/>
      <c r="X78" s="69"/>
      <c r="Y78" s="69"/>
      <c r="Z78" s="68"/>
      <c r="AA78" s="23"/>
      <c r="AB78" s="69"/>
      <c r="AC78" s="69"/>
      <c r="AD78" s="69"/>
      <c r="AE78" s="68"/>
      <c r="AF78" s="23"/>
      <c r="AG78" s="69"/>
      <c r="AH78" s="69"/>
      <c r="AI78" s="69"/>
      <c r="AJ78" s="68"/>
      <c r="AK78" s="23"/>
      <c r="AL78" s="69"/>
      <c r="AM78" s="69"/>
      <c r="AN78" s="69"/>
      <c r="AO78" s="68">
        <v>-1.3714285714285679E-2</v>
      </c>
      <c r="AP78" s="23">
        <v>-1.3714285714285679E-2</v>
      </c>
      <c r="AQ78" s="69"/>
      <c r="AR78" s="69"/>
      <c r="AS78" s="69"/>
      <c r="AT78" s="68">
        <v>-3.3024333719582799E-2</v>
      </c>
      <c r="AU78" s="23">
        <v>-3.3024333719582799E-2</v>
      </c>
      <c r="AV78" s="69"/>
      <c r="AW78" s="69"/>
      <c r="AX78" s="69"/>
      <c r="AY78" s="68">
        <v>3.5949670461354E-2</v>
      </c>
      <c r="AZ78" s="23"/>
      <c r="BA78" s="69">
        <v>6.088004822182036E-2</v>
      </c>
      <c r="BB78" s="69">
        <v>8.2381238725195427E-2</v>
      </c>
      <c r="BC78" s="69">
        <v>7.0713022981732543E-2</v>
      </c>
      <c r="BD78" s="68">
        <v>5.8993637941006316E-2</v>
      </c>
      <c r="BE78" s="23"/>
      <c r="BF78" s="69">
        <v>4.6590909090909127E-2</v>
      </c>
      <c r="BG78" s="69">
        <v>3.6666666666666625E-2</v>
      </c>
      <c r="BH78" s="69">
        <v>4.2927903137039092E-2</v>
      </c>
      <c r="BI78" s="68">
        <v>4.3691971600218427E-2</v>
      </c>
      <c r="BJ78" s="23"/>
      <c r="BK78" s="69">
        <v>5.2660152008686234E-2</v>
      </c>
      <c r="BL78" s="69">
        <v>4.9839228295819993E-2</v>
      </c>
      <c r="BM78" s="69">
        <v>4.8021108179419514E-2</v>
      </c>
    </row>
    <row r="79" spans="1:200">
      <c r="A79" s="67" t="s">
        <v>170</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185"/>
      <c r="AL79" s="69"/>
      <c r="AM79" s="182"/>
      <c r="AN79" s="182"/>
      <c r="AO79" s="182"/>
      <c r="AP79" s="185">
        <v>-24</v>
      </c>
      <c r="AQ79" s="184"/>
      <c r="AR79" s="184"/>
      <c r="AS79" s="184"/>
      <c r="AT79" s="184"/>
      <c r="AU79" s="185">
        <v>-57</v>
      </c>
      <c r="AV79" s="184">
        <v>-10</v>
      </c>
      <c r="AW79" s="184">
        <v>4</v>
      </c>
      <c r="AX79" s="184">
        <v>34</v>
      </c>
      <c r="AY79" s="184">
        <v>32</v>
      </c>
      <c r="AZ79" s="185">
        <v>60</v>
      </c>
      <c r="BA79" s="184">
        <v>31</v>
      </c>
      <c r="BB79" s="184">
        <v>40</v>
      </c>
      <c r="BC79" s="184">
        <v>17</v>
      </c>
      <c r="BD79" s="184">
        <v>14</v>
      </c>
      <c r="BE79" s="185">
        <v>102</v>
      </c>
      <c r="BF79" s="184">
        <v>11</v>
      </c>
      <c r="BG79" s="184">
        <v>24</v>
      </c>
      <c r="BH79" s="184">
        <v>29</v>
      </c>
      <c r="BI79" s="184">
        <v>16</v>
      </c>
      <c r="BJ79" s="185">
        <v>80</v>
      </c>
      <c r="BK79" s="184">
        <v>28</v>
      </c>
      <c r="BL79" s="184">
        <v>20</v>
      </c>
      <c r="BM79" s="184">
        <v>27</v>
      </c>
    </row>
    <row r="80" spans="1:200" ht="8.4499999999999993" customHeight="1">
      <c r="A80" s="67"/>
      <c r="B80" s="23"/>
      <c r="C80" s="69"/>
      <c r="D80" s="69"/>
      <c r="E80" s="69"/>
      <c r="F80" s="69"/>
      <c r="G80" s="23"/>
      <c r="H80" s="69"/>
      <c r="I80" s="69"/>
      <c r="J80" s="69"/>
      <c r="K80" s="68"/>
      <c r="L80" s="23"/>
      <c r="M80" s="69"/>
      <c r="N80" s="69"/>
      <c r="O80" s="69"/>
      <c r="P80" s="68"/>
      <c r="Q80" s="23"/>
      <c r="R80" s="69"/>
      <c r="S80" s="69"/>
      <c r="T80" s="69"/>
      <c r="U80" s="68"/>
      <c r="V80" s="23"/>
      <c r="W80" s="69"/>
      <c r="X80" s="69"/>
      <c r="Y80" s="69"/>
      <c r="Z80" s="68"/>
      <c r="AA80" s="23"/>
      <c r="AB80" s="69"/>
      <c r="AC80" s="69"/>
      <c r="AD80" s="69"/>
      <c r="AE80" s="68"/>
      <c r="AF80" s="23"/>
      <c r="AG80" s="69"/>
      <c r="AH80" s="69"/>
      <c r="AI80" s="69"/>
      <c r="AJ80" s="68"/>
      <c r="AK80" s="23"/>
      <c r="AL80" s="69"/>
      <c r="AM80" s="182"/>
      <c r="AN80" s="182"/>
      <c r="AO80" s="182"/>
      <c r="AP80" s="23"/>
      <c r="AQ80" s="184"/>
      <c r="AR80" s="184"/>
      <c r="AS80" s="184"/>
      <c r="AT80" s="184"/>
      <c r="AU80" s="185"/>
      <c r="AV80" s="184"/>
      <c r="AW80" s="184"/>
      <c r="AX80" s="184"/>
      <c r="AY80" s="184"/>
      <c r="AZ80" s="23"/>
      <c r="BA80" s="184"/>
      <c r="BB80" s="184"/>
      <c r="BC80" s="184"/>
      <c r="BD80" s="184"/>
      <c r="BE80" s="23"/>
      <c r="BF80" s="184"/>
      <c r="BG80" s="184"/>
      <c r="BH80" s="184"/>
      <c r="BI80" s="184"/>
      <c r="BJ80" s="23"/>
      <c r="BK80" s="184"/>
      <c r="BL80" s="184"/>
      <c r="BM80" s="184"/>
    </row>
    <row r="81" spans="1:200">
      <c r="A81" s="65" t="s">
        <v>232</v>
      </c>
      <c r="B81" s="95" t="s">
        <v>35</v>
      </c>
      <c r="C81" s="75" t="s">
        <v>40</v>
      </c>
      <c r="D81" s="75" t="s">
        <v>40</v>
      </c>
      <c r="E81" s="75" t="s">
        <v>40</v>
      </c>
      <c r="F81" s="75" t="s">
        <v>40</v>
      </c>
      <c r="G81" s="95" t="s">
        <v>35</v>
      </c>
      <c r="H81" s="75" t="s">
        <v>40</v>
      </c>
      <c r="I81" s="75" t="s">
        <v>40</v>
      </c>
      <c r="J81" s="75" t="s">
        <v>40</v>
      </c>
      <c r="K81" s="75" t="s">
        <v>40</v>
      </c>
      <c r="L81" s="95" t="s">
        <v>35</v>
      </c>
      <c r="M81" s="75" t="s">
        <v>40</v>
      </c>
      <c r="N81" s="75" t="s">
        <v>40</v>
      </c>
      <c r="O81" s="75" t="s">
        <v>40</v>
      </c>
      <c r="P81" s="75" t="s">
        <v>40</v>
      </c>
      <c r="Q81" s="95" t="s">
        <v>35</v>
      </c>
      <c r="R81" s="75" t="s">
        <v>40</v>
      </c>
      <c r="S81" s="75" t="s">
        <v>40</v>
      </c>
      <c r="T81" s="75" t="s">
        <v>40</v>
      </c>
      <c r="U81" s="75" t="s">
        <v>40</v>
      </c>
      <c r="V81" s="95" t="s">
        <v>35</v>
      </c>
      <c r="W81" s="75" t="s">
        <v>40</v>
      </c>
      <c r="X81" s="75" t="s">
        <v>40</v>
      </c>
      <c r="Y81" s="75" t="s">
        <v>40</v>
      </c>
      <c r="Z81" s="75" t="s">
        <v>40</v>
      </c>
      <c r="AA81" s="95" t="s">
        <v>35</v>
      </c>
      <c r="AB81" s="75" t="s">
        <v>40</v>
      </c>
      <c r="AC81" s="75" t="s">
        <v>40</v>
      </c>
      <c r="AD81" s="75" t="s">
        <v>40</v>
      </c>
      <c r="AE81" s="75" t="s">
        <v>40</v>
      </c>
      <c r="AF81" s="95" t="s">
        <v>35</v>
      </c>
      <c r="AG81" s="75" t="s">
        <v>40</v>
      </c>
      <c r="AH81" s="75" t="s">
        <v>40</v>
      </c>
      <c r="AI81" s="75" t="s">
        <v>40</v>
      </c>
      <c r="AJ81" s="66">
        <v>836</v>
      </c>
      <c r="AK81" s="86">
        <v>836</v>
      </c>
      <c r="AL81" s="75" t="s">
        <v>40</v>
      </c>
      <c r="AM81" s="75" t="s">
        <v>40</v>
      </c>
      <c r="AN81" s="75" t="s">
        <v>40</v>
      </c>
      <c r="AO81" s="66">
        <v>925</v>
      </c>
      <c r="AP81" s="86">
        <v>925</v>
      </c>
      <c r="AQ81" s="75" t="s">
        <v>40</v>
      </c>
      <c r="AR81" s="75" t="s">
        <v>40</v>
      </c>
      <c r="AS81" s="75" t="s">
        <v>40</v>
      </c>
      <c r="AT81" s="66">
        <v>733</v>
      </c>
      <c r="AU81" s="86">
        <v>733</v>
      </c>
      <c r="AV81" s="66">
        <v>771</v>
      </c>
      <c r="AW81" s="66">
        <v>747</v>
      </c>
      <c r="AX81" s="66">
        <v>778</v>
      </c>
      <c r="AY81" s="66">
        <v>796</v>
      </c>
      <c r="AZ81" s="86">
        <v>796</v>
      </c>
      <c r="BA81" s="66">
        <v>786</v>
      </c>
      <c r="BB81" s="66">
        <v>801</v>
      </c>
      <c r="BC81" s="66">
        <v>368</v>
      </c>
      <c r="BD81" s="66">
        <v>374</v>
      </c>
      <c r="BE81" s="86">
        <v>374</v>
      </c>
      <c r="BF81" s="66">
        <v>382</v>
      </c>
      <c r="BG81" s="66">
        <v>397</v>
      </c>
      <c r="BH81" s="66">
        <v>415</v>
      </c>
      <c r="BI81" s="66">
        <v>425</v>
      </c>
      <c r="BJ81" s="86">
        <v>425</v>
      </c>
      <c r="BK81" s="66">
        <v>428</v>
      </c>
      <c r="BL81" s="66">
        <v>417</v>
      </c>
      <c r="BM81" s="66">
        <v>420</v>
      </c>
    </row>
    <row r="82" spans="1:200">
      <c r="A82" s="67" t="s">
        <v>7</v>
      </c>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68"/>
      <c r="AP82" s="23"/>
      <c r="AQ82" s="68"/>
      <c r="AR82" s="68"/>
      <c r="AS82" s="68"/>
      <c r="AT82" s="68"/>
      <c r="AU82" s="23"/>
      <c r="AV82" s="68">
        <v>5.184174624829474E-2</v>
      </c>
      <c r="AW82" s="68">
        <v>-3.1128404669260701E-2</v>
      </c>
      <c r="AX82" s="68">
        <v>4.1499330655957234E-2</v>
      </c>
      <c r="AY82" s="68">
        <v>2.3136246786632286E-2</v>
      </c>
      <c r="AZ82" s="23"/>
      <c r="BA82" s="68">
        <v>-1.2562814070351758E-2</v>
      </c>
      <c r="BB82" s="68">
        <v>1.9083969465648831E-2</v>
      </c>
      <c r="BC82" s="69">
        <v>-0.54057428214731584</v>
      </c>
      <c r="BD82" s="68">
        <v>1.6304347826086918E-2</v>
      </c>
      <c r="BE82" s="23"/>
      <c r="BF82" s="68">
        <v>2.1390374331550888E-2</v>
      </c>
      <c r="BG82" s="68">
        <v>3.9267015706806241E-2</v>
      </c>
      <c r="BH82" s="68">
        <v>4.534005037783384E-2</v>
      </c>
      <c r="BI82" s="68">
        <v>2.4096385542168752E-2</v>
      </c>
      <c r="BJ82" s="23"/>
      <c r="BK82" s="68">
        <v>7.058823529411784E-3</v>
      </c>
      <c r="BL82" s="68">
        <v>-2.5700934579439227E-2</v>
      </c>
      <c r="BM82" s="68">
        <v>7.194244604316502E-3</v>
      </c>
    </row>
    <row r="83" spans="1:200">
      <c r="A83" s="67" t="s">
        <v>8</v>
      </c>
      <c r="B83" s="23"/>
      <c r="C83" s="69"/>
      <c r="D83" s="69"/>
      <c r="E83" s="69"/>
      <c r="F83" s="69"/>
      <c r="G83" s="23"/>
      <c r="H83" s="69"/>
      <c r="I83" s="69"/>
      <c r="J83" s="69"/>
      <c r="K83" s="68"/>
      <c r="L83" s="23"/>
      <c r="M83" s="69"/>
      <c r="N83" s="69"/>
      <c r="O83" s="69"/>
      <c r="P83" s="68"/>
      <c r="Q83" s="27"/>
      <c r="R83" s="69"/>
      <c r="S83" s="69"/>
      <c r="T83" s="69"/>
      <c r="U83" s="68"/>
      <c r="V83" s="23"/>
      <c r="W83" s="69"/>
      <c r="X83" s="69"/>
      <c r="Y83" s="69"/>
      <c r="Z83" s="68"/>
      <c r="AA83" s="23"/>
      <c r="AB83" s="69"/>
      <c r="AC83" s="69"/>
      <c r="AD83" s="69"/>
      <c r="AE83" s="68"/>
      <c r="AF83" s="23"/>
      <c r="AG83" s="69"/>
      <c r="AH83" s="69"/>
      <c r="AI83" s="69"/>
      <c r="AJ83" s="68"/>
      <c r="AK83" s="23"/>
      <c r="AL83" s="69"/>
      <c r="AM83" s="69"/>
      <c r="AN83" s="69"/>
      <c r="AO83" s="68"/>
      <c r="AP83" s="23">
        <v>0.10645933014354059</v>
      </c>
      <c r="AQ83" s="69"/>
      <c r="AR83" s="69"/>
      <c r="AS83" s="69"/>
      <c r="AT83" s="68">
        <v>-0.20756756756756756</v>
      </c>
      <c r="AU83" s="23">
        <v>-0.20756756756756756</v>
      </c>
      <c r="AV83" s="69"/>
      <c r="AW83" s="69"/>
      <c r="AX83" s="69"/>
      <c r="AY83" s="68">
        <v>8.5948158253751794E-2</v>
      </c>
      <c r="AZ83" s="23">
        <v>8.5948158253751794E-2</v>
      </c>
      <c r="BA83" s="69">
        <v>1.9455252918287869E-2</v>
      </c>
      <c r="BB83" s="69">
        <v>7.2289156626506035E-2</v>
      </c>
      <c r="BC83" s="69">
        <v>-0.52699228791773778</v>
      </c>
      <c r="BD83" s="68">
        <v>-0.53015075376884424</v>
      </c>
      <c r="BE83" s="23">
        <v>-0.53015075376884424</v>
      </c>
      <c r="BF83" s="69">
        <v>-0.51399491094147587</v>
      </c>
      <c r="BG83" s="69">
        <v>-0.50436953807740326</v>
      </c>
      <c r="BH83" s="69">
        <v>0.12771739130434789</v>
      </c>
      <c r="BI83" s="68">
        <v>0.13636363636363646</v>
      </c>
      <c r="BJ83" s="23">
        <v>0.13636363636363646</v>
      </c>
      <c r="BK83" s="69">
        <v>0.12041884816753923</v>
      </c>
      <c r="BL83" s="69">
        <v>5.0377833753148638E-2</v>
      </c>
      <c r="BM83" s="69">
        <v>1.2048192771084265E-2</v>
      </c>
    </row>
    <row r="84" spans="1:200">
      <c r="A84" s="67" t="s">
        <v>170</v>
      </c>
      <c r="B84" s="23"/>
      <c r="C84" s="69"/>
      <c r="D84" s="69"/>
      <c r="E84" s="69"/>
      <c r="F84" s="69"/>
      <c r="G84" s="23"/>
      <c r="H84" s="69"/>
      <c r="I84" s="69"/>
      <c r="J84" s="69"/>
      <c r="K84" s="68"/>
      <c r="L84" s="23"/>
      <c r="M84" s="69"/>
      <c r="N84" s="69"/>
      <c r="O84" s="69"/>
      <c r="P84" s="68"/>
      <c r="Q84" s="23"/>
      <c r="R84" s="69"/>
      <c r="S84" s="69"/>
      <c r="T84" s="69"/>
      <c r="U84" s="68"/>
      <c r="V84" s="23"/>
      <c r="W84" s="69"/>
      <c r="X84" s="69"/>
      <c r="Y84" s="69"/>
      <c r="Z84" s="68"/>
      <c r="AA84" s="23"/>
      <c r="AB84" s="69"/>
      <c r="AC84" s="69"/>
      <c r="AD84" s="69"/>
      <c r="AE84" s="68"/>
      <c r="AF84" s="23"/>
      <c r="AG84" s="69"/>
      <c r="AH84" s="69"/>
      <c r="AI84" s="69"/>
      <c r="AJ84" s="68"/>
      <c r="AK84" s="23"/>
      <c r="AL84" s="69"/>
      <c r="AM84" s="69"/>
      <c r="AN84" s="69"/>
      <c r="AO84" s="184"/>
      <c r="AP84" s="185">
        <v>89</v>
      </c>
      <c r="AQ84" s="184"/>
      <c r="AR84" s="184"/>
      <c r="AS84" s="184"/>
      <c r="AT84" s="184"/>
      <c r="AU84" s="185">
        <v>-192</v>
      </c>
      <c r="AV84" s="184">
        <v>38</v>
      </c>
      <c r="AW84" s="184">
        <v>-24</v>
      </c>
      <c r="AX84" s="184">
        <v>31</v>
      </c>
      <c r="AY84" s="184">
        <v>18</v>
      </c>
      <c r="AZ84" s="185">
        <v>63</v>
      </c>
      <c r="BA84" s="184">
        <v>-10</v>
      </c>
      <c r="BB84" s="184">
        <v>15</v>
      </c>
      <c r="BC84" s="184">
        <v>-433</v>
      </c>
      <c r="BD84" s="184">
        <v>6</v>
      </c>
      <c r="BE84" s="185">
        <v>-422</v>
      </c>
      <c r="BF84" s="184">
        <v>8</v>
      </c>
      <c r="BG84" s="184">
        <v>15</v>
      </c>
      <c r="BH84" s="184">
        <v>18</v>
      </c>
      <c r="BI84" s="184">
        <v>10</v>
      </c>
      <c r="BJ84" s="185">
        <v>51</v>
      </c>
      <c r="BK84" s="184">
        <v>3</v>
      </c>
      <c r="BL84" s="184">
        <v>-11</v>
      </c>
      <c r="BM84" s="184">
        <v>3</v>
      </c>
    </row>
    <row r="85" spans="1:200" ht="6.6" customHeight="1">
      <c r="A85" s="67"/>
      <c r="B85" s="23"/>
      <c r="C85" s="69"/>
      <c r="D85" s="69"/>
      <c r="E85" s="69"/>
      <c r="F85" s="69"/>
      <c r="G85" s="23"/>
      <c r="H85" s="69"/>
      <c r="I85" s="69"/>
      <c r="J85" s="69"/>
      <c r="K85" s="68"/>
      <c r="L85" s="23"/>
      <c r="M85" s="69"/>
      <c r="N85" s="69"/>
      <c r="O85" s="69"/>
      <c r="P85" s="68"/>
      <c r="Q85" s="23"/>
      <c r="R85" s="69"/>
      <c r="S85" s="69"/>
      <c r="T85" s="69"/>
      <c r="U85" s="68"/>
      <c r="V85" s="23"/>
      <c r="W85" s="69"/>
      <c r="X85" s="69"/>
      <c r="Y85" s="69"/>
      <c r="Z85" s="68"/>
      <c r="AA85" s="23"/>
      <c r="AB85" s="69"/>
      <c r="AC85" s="69"/>
      <c r="AD85" s="69"/>
      <c r="AE85" s="68"/>
      <c r="AF85" s="23"/>
      <c r="AG85" s="69"/>
      <c r="AH85" s="69"/>
      <c r="AI85" s="69"/>
      <c r="AJ85" s="68"/>
      <c r="AK85" s="23"/>
      <c r="AL85" s="69"/>
      <c r="AM85" s="69"/>
      <c r="AN85" s="69"/>
      <c r="AO85" s="184"/>
      <c r="AP85" s="185"/>
      <c r="AQ85" s="184"/>
      <c r="AR85" s="184"/>
      <c r="AS85" s="184"/>
      <c r="AT85" s="184"/>
      <c r="AU85" s="185"/>
      <c r="AV85" s="184"/>
      <c r="AW85" s="184"/>
      <c r="AX85" s="184"/>
      <c r="AY85" s="184"/>
      <c r="AZ85" s="185"/>
      <c r="BA85" s="184"/>
      <c r="BB85" s="184"/>
      <c r="BC85" s="184"/>
      <c r="BD85" s="184"/>
      <c r="BE85" s="185"/>
      <c r="BF85" s="184"/>
      <c r="BG85" s="184"/>
      <c r="BH85" s="184"/>
      <c r="BI85" s="184"/>
      <c r="BJ85" s="185"/>
      <c r="BK85" s="184"/>
      <c r="BL85" s="184"/>
      <c r="BM85" s="184"/>
    </row>
    <row r="86" spans="1:200">
      <c r="A86" s="65" t="s">
        <v>60</v>
      </c>
      <c r="B86" s="95" t="s">
        <v>40</v>
      </c>
      <c r="C86" s="75" t="s">
        <v>40</v>
      </c>
      <c r="D86" s="75" t="s">
        <v>40</v>
      </c>
      <c r="E86" s="75" t="s">
        <v>40</v>
      </c>
      <c r="F86" s="75" t="s">
        <v>40</v>
      </c>
      <c r="G86" s="95" t="s">
        <v>40</v>
      </c>
      <c r="H86" s="75" t="s">
        <v>40</v>
      </c>
      <c r="I86" s="75" t="s">
        <v>40</v>
      </c>
      <c r="J86" s="75" t="s">
        <v>40</v>
      </c>
      <c r="K86" s="75" t="s">
        <v>40</v>
      </c>
      <c r="L86" s="95" t="s">
        <v>40</v>
      </c>
      <c r="M86" s="65">
        <v>110</v>
      </c>
      <c r="N86" s="65">
        <v>111</v>
      </c>
      <c r="O86" s="65">
        <v>113</v>
      </c>
      <c r="P86" s="66">
        <v>109</v>
      </c>
      <c r="Q86" s="27">
        <v>111</v>
      </c>
      <c r="R86" s="65">
        <v>110</v>
      </c>
      <c r="S86" s="65">
        <v>109</v>
      </c>
      <c r="T86" s="65">
        <v>107</v>
      </c>
      <c r="U86" s="66">
        <v>100</v>
      </c>
      <c r="V86" s="27">
        <v>107</v>
      </c>
      <c r="W86" s="65">
        <v>97</v>
      </c>
      <c r="X86" s="65">
        <v>99</v>
      </c>
      <c r="Y86" s="65">
        <v>95</v>
      </c>
      <c r="Z86" s="66">
        <v>89</v>
      </c>
      <c r="AA86" s="27">
        <v>95</v>
      </c>
      <c r="AB86" s="65">
        <v>86</v>
      </c>
      <c r="AC86" s="65">
        <v>85</v>
      </c>
      <c r="AD86" s="65">
        <v>88</v>
      </c>
      <c r="AE86" s="66">
        <v>86</v>
      </c>
      <c r="AF86" s="27">
        <v>86</v>
      </c>
      <c r="AG86" s="65">
        <v>80</v>
      </c>
      <c r="AH86" s="65">
        <v>79</v>
      </c>
      <c r="AI86" s="65">
        <v>78</v>
      </c>
      <c r="AJ86" s="66">
        <v>75</v>
      </c>
      <c r="AK86" s="27">
        <v>78</v>
      </c>
      <c r="AL86" s="65">
        <v>65</v>
      </c>
      <c r="AM86" s="65">
        <v>65</v>
      </c>
      <c r="AN86" s="65">
        <v>68</v>
      </c>
      <c r="AO86" s="66">
        <v>60</v>
      </c>
      <c r="AP86" s="27">
        <v>64</v>
      </c>
      <c r="AQ86" s="65">
        <v>57</v>
      </c>
      <c r="AR86" s="65">
        <v>68</v>
      </c>
      <c r="AS86" s="65">
        <v>68</v>
      </c>
      <c r="AT86" s="66">
        <v>62</v>
      </c>
      <c r="AU86" s="27">
        <v>63</v>
      </c>
      <c r="AV86" s="65">
        <v>60</v>
      </c>
      <c r="AW86" s="65">
        <v>61</v>
      </c>
      <c r="AX86" s="65">
        <v>63</v>
      </c>
      <c r="AY86" s="66">
        <v>58</v>
      </c>
      <c r="AZ86" s="27">
        <v>61</v>
      </c>
      <c r="BA86" s="65">
        <v>57</v>
      </c>
      <c r="BB86" s="65">
        <v>57</v>
      </c>
      <c r="BC86" s="65">
        <v>68</v>
      </c>
      <c r="BD86" s="66">
        <v>66</v>
      </c>
      <c r="BE86" s="27">
        <v>62</v>
      </c>
      <c r="BF86" s="65">
        <v>63</v>
      </c>
      <c r="BG86" s="65">
        <v>64</v>
      </c>
      <c r="BH86" s="65">
        <v>65</v>
      </c>
      <c r="BI86" s="66">
        <v>60</v>
      </c>
      <c r="BJ86" s="27">
        <v>63</v>
      </c>
      <c r="BK86" s="65">
        <v>58</v>
      </c>
      <c r="BL86" s="65">
        <v>55</v>
      </c>
      <c r="BM86" s="65">
        <v>55</v>
      </c>
    </row>
    <row r="87" spans="1:200">
      <c r="A87" s="67" t="s">
        <v>7</v>
      </c>
      <c r="B87" s="23"/>
      <c r="C87" s="68"/>
      <c r="D87" s="68"/>
      <c r="E87" s="68"/>
      <c r="F87" s="68"/>
      <c r="G87" s="23"/>
      <c r="H87" s="68"/>
      <c r="I87" s="68"/>
      <c r="J87" s="68"/>
      <c r="K87" s="68"/>
      <c r="L87" s="26"/>
      <c r="M87" s="68"/>
      <c r="N87" s="68">
        <v>9.0909090909090384E-3</v>
      </c>
      <c r="O87" s="68">
        <v>1.8018018018018056E-2</v>
      </c>
      <c r="P87" s="68">
        <v>-3.539823008849563E-2</v>
      </c>
      <c r="Q87" s="26"/>
      <c r="R87" s="68">
        <v>9.1743119266054496E-3</v>
      </c>
      <c r="S87" s="68">
        <v>-9.0909090909090384E-3</v>
      </c>
      <c r="T87" s="68">
        <v>-1.834862385321101E-2</v>
      </c>
      <c r="U87" s="68">
        <v>-6.5420560747663559E-2</v>
      </c>
      <c r="V87" s="26"/>
      <c r="W87" s="68">
        <v>-3.0000000000000027E-2</v>
      </c>
      <c r="X87" s="68">
        <v>2.0618556701030855E-2</v>
      </c>
      <c r="Y87" s="68">
        <v>-4.0404040404040442E-2</v>
      </c>
      <c r="Z87" s="68">
        <v>-6.315789473684208E-2</v>
      </c>
      <c r="AA87" s="26"/>
      <c r="AB87" s="68">
        <v>-3.3707865168539297E-2</v>
      </c>
      <c r="AC87" s="68">
        <v>-1.1627906976744207E-2</v>
      </c>
      <c r="AD87" s="68">
        <v>3.529411764705892E-2</v>
      </c>
      <c r="AE87" s="68">
        <v>-2.2727272727272707E-2</v>
      </c>
      <c r="AF87" s="26"/>
      <c r="AG87" s="68">
        <v>-6.9767441860465129E-2</v>
      </c>
      <c r="AH87" s="68">
        <v>-1.2499999999999956E-2</v>
      </c>
      <c r="AI87" s="68">
        <v>-1.2658227848101222E-2</v>
      </c>
      <c r="AJ87" s="68">
        <v>-3.8461538461538436E-2</v>
      </c>
      <c r="AK87" s="26"/>
      <c r="AL87" s="68">
        <v>-0.1333333333333333</v>
      </c>
      <c r="AM87" s="68">
        <v>0</v>
      </c>
      <c r="AN87" s="68">
        <v>4.6153846153846212E-2</v>
      </c>
      <c r="AO87" s="68">
        <v>-0.11764705882352944</v>
      </c>
      <c r="AP87" s="26"/>
      <c r="AQ87" s="68">
        <v>-5.0000000000000044E-2</v>
      </c>
      <c r="AR87" s="68">
        <v>0.19298245614035081</v>
      </c>
      <c r="AS87" s="68">
        <v>0</v>
      </c>
      <c r="AT87" s="68">
        <v>-8.8235294117647078E-2</v>
      </c>
      <c r="AU87" s="26"/>
      <c r="AV87" s="68">
        <v>-3.2258064516129004E-2</v>
      </c>
      <c r="AW87" s="68">
        <v>1.6666666666666607E-2</v>
      </c>
      <c r="AX87" s="68">
        <v>3.2786885245901676E-2</v>
      </c>
      <c r="AY87" s="68">
        <v>-7.9365079365079416E-2</v>
      </c>
      <c r="AZ87" s="26"/>
      <c r="BA87" s="68">
        <v>-1.7241379310344862E-2</v>
      </c>
      <c r="BB87" s="68">
        <v>0</v>
      </c>
      <c r="BC87" s="68">
        <v>0.19298245614035081</v>
      </c>
      <c r="BD87" s="68">
        <v>-2.9411764705882359E-2</v>
      </c>
      <c r="BE87" s="26"/>
      <c r="BF87" s="68">
        <v>-4.5454545454545414E-2</v>
      </c>
      <c r="BG87" s="68">
        <v>1.5873015873015817E-2</v>
      </c>
      <c r="BH87" s="68">
        <v>1.5625E-2</v>
      </c>
      <c r="BI87" s="68">
        <v>-7.6923076923076872E-2</v>
      </c>
      <c r="BJ87" s="26"/>
      <c r="BK87" s="68">
        <v>-3.3333333333333326E-2</v>
      </c>
      <c r="BL87" s="68">
        <v>-5.1724137931034475E-2</v>
      </c>
      <c r="BM87" s="68">
        <v>0</v>
      </c>
    </row>
    <row r="88" spans="1:200">
      <c r="A88" s="67" t="s">
        <v>8</v>
      </c>
      <c r="B88" s="23"/>
      <c r="C88" s="69"/>
      <c r="D88" s="69"/>
      <c r="E88" s="69"/>
      <c r="F88" s="69"/>
      <c r="G88" s="23"/>
      <c r="H88" s="69"/>
      <c r="I88" s="69"/>
      <c r="J88" s="69"/>
      <c r="K88" s="68"/>
      <c r="L88" s="23"/>
      <c r="M88" s="69"/>
      <c r="N88" s="69"/>
      <c r="O88" s="69"/>
      <c r="P88" s="68"/>
      <c r="Q88" s="23"/>
      <c r="R88" s="69">
        <v>0</v>
      </c>
      <c r="S88" s="69">
        <v>-1.8018018018018056E-2</v>
      </c>
      <c r="T88" s="69">
        <v>-5.3097345132743334E-2</v>
      </c>
      <c r="U88" s="68">
        <v>-8.256880733944949E-2</v>
      </c>
      <c r="V88" s="23">
        <v>-3.6036036036036001E-2</v>
      </c>
      <c r="W88" s="69">
        <v>-0.11818181818181817</v>
      </c>
      <c r="X88" s="69">
        <v>-9.1743119266055051E-2</v>
      </c>
      <c r="Y88" s="69">
        <v>-0.11214953271028039</v>
      </c>
      <c r="Z88" s="68">
        <v>-0.10999999999999999</v>
      </c>
      <c r="AA88" s="23">
        <v>-0.11214953271028039</v>
      </c>
      <c r="AB88" s="69">
        <v>-0.11340206185567014</v>
      </c>
      <c r="AC88" s="69">
        <v>-0.14141414141414144</v>
      </c>
      <c r="AD88" s="69">
        <v>-7.3684210526315796E-2</v>
      </c>
      <c r="AE88" s="68">
        <v>-3.3707865168539297E-2</v>
      </c>
      <c r="AF88" s="23">
        <v>-9.4736842105263119E-2</v>
      </c>
      <c r="AG88" s="69">
        <v>-6.9767441860465129E-2</v>
      </c>
      <c r="AH88" s="69">
        <v>-7.0588235294117618E-2</v>
      </c>
      <c r="AI88" s="69">
        <v>-0.11363636363636365</v>
      </c>
      <c r="AJ88" s="68">
        <v>-0.12790697674418605</v>
      </c>
      <c r="AK88" s="23">
        <v>-9.3023255813953543E-2</v>
      </c>
      <c r="AL88" s="69">
        <v>-0.1875</v>
      </c>
      <c r="AM88" s="69">
        <v>-0.17721518987341767</v>
      </c>
      <c r="AN88" s="69">
        <v>-0.12820512820512819</v>
      </c>
      <c r="AO88" s="68">
        <v>-0.19999999999999996</v>
      </c>
      <c r="AP88" s="23">
        <v>-0.17948717948717952</v>
      </c>
      <c r="AQ88" s="69">
        <v>-0.12307692307692308</v>
      </c>
      <c r="AR88" s="69">
        <v>4.6153846153846212E-2</v>
      </c>
      <c r="AS88" s="69">
        <v>0</v>
      </c>
      <c r="AT88" s="68">
        <v>3.3333333333333437E-2</v>
      </c>
      <c r="AU88" s="23">
        <v>-1.5625E-2</v>
      </c>
      <c r="AV88" s="69">
        <v>5.2631578947368363E-2</v>
      </c>
      <c r="AW88" s="69">
        <v>-0.1029411764705882</v>
      </c>
      <c r="AX88" s="69">
        <v>-7.3529411764705843E-2</v>
      </c>
      <c r="AY88" s="68">
        <v>-6.4516129032258118E-2</v>
      </c>
      <c r="AZ88" s="23">
        <v>-3.1746031746031744E-2</v>
      </c>
      <c r="BA88" s="69">
        <v>-5.0000000000000044E-2</v>
      </c>
      <c r="BB88" s="69">
        <v>-6.557377049180324E-2</v>
      </c>
      <c r="BC88" s="69">
        <v>7.9365079365079305E-2</v>
      </c>
      <c r="BD88" s="68">
        <v>0.13793103448275867</v>
      </c>
      <c r="BE88" s="23">
        <v>1.6393442622950838E-2</v>
      </c>
      <c r="BF88" s="69">
        <v>0.10526315789473695</v>
      </c>
      <c r="BG88" s="69">
        <v>0.12280701754385959</v>
      </c>
      <c r="BH88" s="69">
        <v>-4.4117647058823484E-2</v>
      </c>
      <c r="BI88" s="68">
        <v>-9.0909090909090939E-2</v>
      </c>
      <c r="BJ88" s="23">
        <v>1.6129032258064502E-2</v>
      </c>
      <c r="BK88" s="69">
        <v>-7.9365079365079416E-2</v>
      </c>
      <c r="BL88" s="69">
        <v>-0.140625</v>
      </c>
      <c r="BM88" s="69">
        <v>-0.15384615384615385</v>
      </c>
    </row>
    <row r="89" spans="1:200" ht="14.25">
      <c r="A89" s="153"/>
      <c r="B89" s="23"/>
      <c r="C89" s="69"/>
      <c r="D89" s="69"/>
      <c r="E89" s="69"/>
      <c r="F89" s="69"/>
      <c r="G89" s="23"/>
      <c r="H89" s="69"/>
      <c r="I89" s="69"/>
      <c r="J89" s="69"/>
      <c r="K89" s="68"/>
      <c r="L89" s="23"/>
      <c r="M89" s="69"/>
      <c r="N89" s="69"/>
      <c r="O89" s="69"/>
      <c r="P89" s="68"/>
      <c r="Q89" s="23"/>
      <c r="R89" s="69"/>
      <c r="S89" s="69"/>
      <c r="T89" s="69"/>
      <c r="U89" s="68"/>
      <c r="V89" s="23"/>
      <c r="W89" s="69"/>
      <c r="X89" s="69"/>
      <c r="Y89" s="69"/>
      <c r="Z89" s="68"/>
      <c r="AA89" s="23"/>
      <c r="AB89" s="69"/>
      <c r="AC89" s="69"/>
      <c r="AD89" s="69"/>
      <c r="AE89" s="68"/>
      <c r="AF89" s="23"/>
      <c r="AG89" s="69"/>
      <c r="AH89" s="69"/>
      <c r="AI89" s="69"/>
      <c r="AJ89" s="68"/>
      <c r="AK89" s="23"/>
      <c r="AL89" s="69"/>
      <c r="AM89" s="69"/>
      <c r="AN89" s="69"/>
      <c r="AO89" s="68"/>
      <c r="AP89" s="23"/>
      <c r="AQ89" s="69"/>
      <c r="AR89" s="69"/>
      <c r="AS89" s="69"/>
      <c r="AT89" s="68"/>
      <c r="AU89" s="23"/>
      <c r="AV89" s="69"/>
      <c r="AW89" s="69"/>
      <c r="AX89" s="69"/>
      <c r="AY89" s="68"/>
      <c r="AZ89" s="23"/>
      <c r="BA89" s="69"/>
      <c r="BB89" s="69"/>
      <c r="BC89" s="69"/>
      <c r="BD89" s="68"/>
      <c r="BE89" s="23"/>
      <c r="BF89" s="69"/>
      <c r="BG89" s="69"/>
      <c r="BH89" s="69"/>
      <c r="BI89" s="68"/>
      <c r="BJ89" s="23"/>
      <c r="BK89" s="69"/>
      <c r="BL89" s="69"/>
      <c r="BM89" s="69"/>
    </row>
    <row r="90" spans="1:200">
      <c r="A90" s="65" t="s">
        <v>133</v>
      </c>
      <c r="B90" s="92" t="s">
        <v>40</v>
      </c>
      <c r="C90" s="75" t="s">
        <v>40</v>
      </c>
      <c r="D90" s="75" t="s">
        <v>40</v>
      </c>
      <c r="E90" s="75" t="s">
        <v>40</v>
      </c>
      <c r="F90" s="75" t="s">
        <v>40</v>
      </c>
      <c r="G90" s="92" t="s">
        <v>40</v>
      </c>
      <c r="H90" s="85">
        <v>3.3000000000000002E-2</v>
      </c>
      <c r="I90" s="85">
        <v>3.3000000000000002E-2</v>
      </c>
      <c r="J90" s="85">
        <v>3.7999999999999999E-2</v>
      </c>
      <c r="K90" s="85">
        <v>3.4000000000000002E-2</v>
      </c>
      <c r="L90" s="53">
        <v>0.13800000000000001</v>
      </c>
      <c r="M90" s="85">
        <v>3.9E-2</v>
      </c>
      <c r="N90" s="85">
        <v>3.9E-2</v>
      </c>
      <c r="O90" s="85">
        <v>3.5000000000000003E-2</v>
      </c>
      <c r="P90" s="85">
        <v>3.9E-2</v>
      </c>
      <c r="Q90" s="53">
        <v>0.153</v>
      </c>
      <c r="R90" s="85">
        <v>0.05</v>
      </c>
      <c r="S90" s="85">
        <v>6.6000000000000003E-2</v>
      </c>
      <c r="T90" s="85">
        <v>6.0999999999999999E-2</v>
      </c>
      <c r="U90" s="85">
        <v>5.2999999999999999E-2</v>
      </c>
      <c r="V90" s="53">
        <v>0.22900000000000001</v>
      </c>
      <c r="W90" s="85">
        <v>3.9E-2</v>
      </c>
      <c r="X90" s="85">
        <v>0.06</v>
      </c>
      <c r="Y90" s="85">
        <v>6.7000000000000004E-2</v>
      </c>
      <c r="Z90" s="85">
        <v>5.8999999999999997E-2</v>
      </c>
      <c r="AA90" s="53">
        <v>0.224</v>
      </c>
      <c r="AB90" s="85">
        <v>7.1999999999999995E-2</v>
      </c>
      <c r="AC90" s="85">
        <v>6.9000000000000006E-2</v>
      </c>
      <c r="AD90" s="85">
        <v>6.2E-2</v>
      </c>
      <c r="AE90" s="85">
        <v>8.3000000000000004E-2</v>
      </c>
      <c r="AF90" s="53">
        <v>0.28599999999999998</v>
      </c>
      <c r="AG90" s="85">
        <v>7.5999999999999998E-2</v>
      </c>
      <c r="AH90" s="85">
        <v>6.5000000000000002E-2</v>
      </c>
      <c r="AI90" s="85">
        <v>7.2999999999999995E-2</v>
      </c>
      <c r="AJ90" s="85">
        <v>6.6000000000000003E-2</v>
      </c>
      <c r="AK90" s="53">
        <v>0.28000000000000003</v>
      </c>
      <c r="AL90" s="85">
        <v>6.5000000000000002E-2</v>
      </c>
      <c r="AM90" s="85">
        <v>6.0999999999999999E-2</v>
      </c>
      <c r="AN90" s="85">
        <v>6.4000000000000001E-2</v>
      </c>
      <c r="AO90" s="156">
        <v>6.7000000000000004E-2</v>
      </c>
      <c r="AP90" s="53">
        <v>0.25800000000000001</v>
      </c>
      <c r="AQ90" s="85">
        <v>5.1999999999999998E-2</v>
      </c>
      <c r="AR90" s="85">
        <v>6.2E-2</v>
      </c>
      <c r="AS90" s="85">
        <v>6.0999999999999999E-2</v>
      </c>
      <c r="AT90" s="85">
        <v>6.3E-2</v>
      </c>
      <c r="AU90" s="53">
        <v>0.23699999999999999</v>
      </c>
      <c r="AV90" s="85">
        <v>7.9000000000000001E-2</v>
      </c>
      <c r="AW90" s="85">
        <v>6.3E-2</v>
      </c>
      <c r="AX90" s="85">
        <v>7.0999999999999994E-2</v>
      </c>
      <c r="AY90" s="85">
        <v>6.9000000000000006E-2</v>
      </c>
      <c r="AZ90" s="53">
        <v>0.28199999999999997</v>
      </c>
      <c r="BA90" s="85">
        <v>0.08</v>
      </c>
      <c r="BB90" s="85">
        <v>7.2999999999999995E-2</v>
      </c>
      <c r="BC90" s="85">
        <v>9.0999999999999998E-2</v>
      </c>
      <c r="BD90" s="85">
        <v>0.09</v>
      </c>
      <c r="BE90" s="53">
        <v>0.33300000000000002</v>
      </c>
      <c r="BF90" s="85">
        <v>8.5999999999999993E-2</v>
      </c>
      <c r="BG90" s="85">
        <v>7.4999999999999997E-2</v>
      </c>
      <c r="BH90" s="85">
        <v>7.2999999999999995E-2</v>
      </c>
      <c r="BI90" s="85">
        <v>7.2999999999999982E-2</v>
      </c>
      <c r="BJ90" s="53">
        <v>0.307</v>
      </c>
      <c r="BK90" s="85">
        <v>7.0999999999999994E-2</v>
      </c>
      <c r="BL90" s="85">
        <v>6.8000000000000005E-2</v>
      </c>
      <c r="BM90" s="85">
        <v>7.0999999999999994E-2</v>
      </c>
    </row>
    <row r="91" spans="1:200">
      <c r="A91" s="65"/>
      <c r="B91" s="92"/>
      <c r="C91" s="75"/>
      <c r="D91" s="75"/>
      <c r="E91" s="75"/>
      <c r="F91" s="75"/>
      <c r="G91" s="92"/>
      <c r="H91" s="85"/>
      <c r="I91" s="85"/>
      <c r="J91" s="85"/>
      <c r="K91" s="85"/>
      <c r="L91" s="53"/>
      <c r="M91" s="85"/>
      <c r="N91" s="85"/>
      <c r="O91" s="85"/>
      <c r="P91" s="85"/>
      <c r="Q91" s="53"/>
      <c r="R91" s="85"/>
      <c r="S91" s="85"/>
      <c r="T91" s="85"/>
      <c r="U91" s="85"/>
      <c r="V91" s="53"/>
      <c r="W91" s="85"/>
      <c r="X91" s="85"/>
      <c r="Y91" s="85"/>
      <c r="Z91" s="85"/>
      <c r="AA91" s="53"/>
      <c r="AB91" s="85"/>
      <c r="AC91" s="85"/>
      <c r="AD91" s="85"/>
      <c r="AE91" s="85"/>
      <c r="AF91" s="53"/>
      <c r="AG91" s="85"/>
      <c r="AH91" s="85"/>
      <c r="AI91" s="85"/>
      <c r="AJ91" s="85"/>
      <c r="AK91" s="53"/>
      <c r="AL91" s="85"/>
      <c r="AM91" s="85"/>
      <c r="AN91" s="85"/>
      <c r="AO91" s="85"/>
      <c r="AP91" s="53"/>
      <c r="AQ91" s="85"/>
      <c r="AR91" s="85"/>
      <c r="AS91" s="85"/>
      <c r="AT91" s="85"/>
      <c r="AU91" s="53"/>
      <c r="AV91" s="85"/>
      <c r="AW91" s="85"/>
      <c r="AX91" s="85"/>
      <c r="AY91" s="85"/>
      <c r="AZ91" s="53"/>
      <c r="BA91" s="85"/>
      <c r="BB91" s="85"/>
      <c r="BC91" s="85"/>
      <c r="BD91" s="85"/>
      <c r="BE91" s="53"/>
      <c r="BF91" s="85"/>
      <c r="BG91" s="85"/>
      <c r="BH91" s="85"/>
      <c r="BI91" s="85"/>
      <c r="BJ91" s="53"/>
      <c r="BK91" s="85"/>
      <c r="BL91" s="85"/>
      <c r="BM91" s="85"/>
    </row>
    <row r="92" spans="1:200">
      <c r="A92" s="34" t="s">
        <v>17</v>
      </c>
      <c r="B92" s="132"/>
      <c r="C92" s="75"/>
      <c r="D92" s="75"/>
      <c r="E92" s="75"/>
      <c r="F92" s="75"/>
      <c r="G92" s="92" t="s">
        <v>40</v>
      </c>
      <c r="H92" s="85"/>
      <c r="I92" s="85"/>
      <c r="J92" s="85"/>
      <c r="K92" s="85"/>
      <c r="L92" s="92" t="s">
        <v>40</v>
      </c>
      <c r="M92" s="85"/>
      <c r="N92" s="85"/>
      <c r="O92" s="85"/>
      <c r="P92" s="85"/>
      <c r="Q92" s="92" t="s">
        <v>40</v>
      </c>
      <c r="R92" s="112" t="s">
        <v>35</v>
      </c>
      <c r="S92" s="112" t="s">
        <v>35</v>
      </c>
      <c r="T92" s="112" t="s">
        <v>35</v>
      </c>
      <c r="U92" s="112" t="s">
        <v>35</v>
      </c>
      <c r="V92" s="92" t="s">
        <v>40</v>
      </c>
      <c r="W92" s="112" t="s">
        <v>35</v>
      </c>
      <c r="X92" s="112" t="s">
        <v>35</v>
      </c>
      <c r="Y92" s="112" t="s">
        <v>35</v>
      </c>
      <c r="Z92" s="112" t="s">
        <v>35</v>
      </c>
      <c r="AA92" s="86">
        <v>4072</v>
      </c>
      <c r="AB92" s="112" t="s">
        <v>35</v>
      </c>
      <c r="AC92" s="112" t="s">
        <v>35</v>
      </c>
      <c r="AD92" s="112" t="s">
        <v>35</v>
      </c>
      <c r="AE92" s="112" t="s">
        <v>35</v>
      </c>
      <c r="AF92" s="86">
        <v>3288</v>
      </c>
      <c r="AG92" s="112" t="s">
        <v>35</v>
      </c>
      <c r="AH92" s="112" t="s">
        <v>35</v>
      </c>
      <c r="AI92" s="112" t="s">
        <v>35</v>
      </c>
      <c r="AJ92" s="66">
        <v>3001</v>
      </c>
      <c r="AK92" s="86">
        <v>3001</v>
      </c>
      <c r="AL92" s="112" t="s">
        <v>35</v>
      </c>
      <c r="AM92" s="112" t="s">
        <v>35</v>
      </c>
      <c r="AN92" s="112" t="s">
        <v>35</v>
      </c>
      <c r="AO92" s="66">
        <v>2679</v>
      </c>
      <c r="AP92" s="86">
        <v>2679</v>
      </c>
      <c r="AQ92" s="112" t="s">
        <v>35</v>
      </c>
      <c r="AR92" s="112" t="s">
        <v>35</v>
      </c>
      <c r="AS92" s="112" t="s">
        <v>35</v>
      </c>
      <c r="AT92" s="66">
        <v>2594</v>
      </c>
      <c r="AU92" s="86">
        <v>2594</v>
      </c>
      <c r="AV92" s="112" t="s">
        <v>35</v>
      </c>
      <c r="AW92" s="112" t="s">
        <v>35</v>
      </c>
      <c r="AX92" s="112" t="s">
        <v>35</v>
      </c>
      <c r="AY92" s="66">
        <v>2551</v>
      </c>
      <c r="AZ92" s="86">
        <v>2551</v>
      </c>
      <c r="BA92" s="112" t="s">
        <v>35</v>
      </c>
      <c r="BB92" s="112" t="s">
        <v>35</v>
      </c>
      <c r="BC92" s="112" t="s">
        <v>35</v>
      </c>
      <c r="BD92" s="66">
        <v>2453</v>
      </c>
      <c r="BE92" s="86">
        <v>2453</v>
      </c>
      <c r="BF92" s="112" t="s">
        <v>35</v>
      </c>
      <c r="BG92" s="112" t="s">
        <v>35</v>
      </c>
      <c r="BH92" s="112" t="s">
        <v>35</v>
      </c>
      <c r="BI92" s="66">
        <v>2202</v>
      </c>
      <c r="BJ92" s="86">
        <v>2202</v>
      </c>
      <c r="BK92" s="112" t="s">
        <v>35</v>
      </c>
      <c r="BL92" s="112" t="s">
        <v>35</v>
      </c>
      <c r="BM92" s="112" t="s">
        <v>35</v>
      </c>
    </row>
    <row r="93" spans="1:200">
      <c r="A93" s="67" t="s">
        <v>8</v>
      </c>
      <c r="B93" s="92"/>
      <c r="C93" s="92"/>
      <c r="D93" s="92"/>
      <c r="E93" s="92"/>
      <c r="F93" s="92"/>
      <c r="G93" s="92"/>
      <c r="H93" s="92"/>
      <c r="I93" s="92"/>
      <c r="J93" s="92"/>
      <c r="K93" s="92"/>
      <c r="L93" s="92"/>
      <c r="M93" s="92"/>
      <c r="N93" s="92"/>
      <c r="O93" s="92"/>
      <c r="P93" s="92"/>
      <c r="Q93" s="92"/>
      <c r="R93" s="92"/>
      <c r="S93" s="92"/>
      <c r="T93" s="92"/>
      <c r="U93" s="92"/>
      <c r="V93" s="92"/>
      <c r="W93" s="69"/>
      <c r="X93" s="69"/>
      <c r="Y93" s="69"/>
      <c r="Z93" s="68"/>
      <c r="AA93" s="23"/>
      <c r="AB93" s="69"/>
      <c r="AC93" s="69"/>
      <c r="AD93" s="69"/>
      <c r="AE93" s="68"/>
      <c r="AF93" s="23">
        <v>-0.19253438113948917</v>
      </c>
      <c r="AG93" s="69"/>
      <c r="AH93" s="69"/>
      <c r="AI93" s="69"/>
      <c r="AJ93" s="68"/>
      <c r="AK93" s="23">
        <v>-8.7287104622871037E-2</v>
      </c>
      <c r="AL93" s="69"/>
      <c r="AM93" s="69"/>
      <c r="AN93" s="69"/>
      <c r="AO93" s="68"/>
      <c r="AP93" s="23">
        <v>-0.10729756747750752</v>
      </c>
      <c r="AQ93" s="69"/>
      <c r="AR93" s="69"/>
      <c r="AS93" s="69"/>
      <c r="AT93" s="68"/>
      <c r="AU93" s="23">
        <v>-3.1728256812243338E-2</v>
      </c>
      <c r="AV93" s="69"/>
      <c r="AW93" s="69"/>
      <c r="AX93" s="69"/>
      <c r="AY93" s="68"/>
      <c r="AZ93" s="23">
        <v>-1.6576715497301442E-2</v>
      </c>
      <c r="BA93" s="69"/>
      <c r="BB93" s="69"/>
      <c r="BC93" s="69"/>
      <c r="BD93" s="68"/>
      <c r="BE93" s="23">
        <v>-3.8416307330458643E-2</v>
      </c>
      <c r="BF93" s="69"/>
      <c r="BG93" s="69"/>
      <c r="BH93" s="69"/>
      <c r="BI93" s="68"/>
      <c r="BJ93" s="23">
        <v>-0.10232368528332658</v>
      </c>
      <c r="BK93" s="69"/>
      <c r="BL93" s="69"/>
      <c r="BM93" s="69"/>
    </row>
    <row r="94" spans="1:200" s="2" customFormat="1" ht="6.75" hidden="1" customHeight="1">
      <c r="A94" s="88"/>
      <c r="B94" s="92"/>
      <c r="C94" s="92"/>
      <c r="D94" s="92"/>
      <c r="E94" s="92"/>
      <c r="F94" s="92"/>
      <c r="G94" s="92"/>
      <c r="H94" s="92"/>
      <c r="I94" s="92"/>
      <c r="J94" s="92"/>
      <c r="K94" s="92"/>
      <c r="L94" s="92"/>
      <c r="M94" s="92"/>
      <c r="N94" s="92"/>
      <c r="O94" s="92"/>
      <c r="P94" s="92"/>
      <c r="Q94" s="92"/>
      <c r="R94" s="92"/>
      <c r="S94" s="92"/>
      <c r="T94" s="92"/>
      <c r="U94" s="92"/>
      <c r="V94" s="92"/>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row>
    <row r="95" spans="1:200" s="2" customFormat="1" ht="12.75" customHeight="1">
      <c r="A95" s="85"/>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69"/>
      <c r="AH95" s="69"/>
      <c r="AI95" s="69"/>
      <c r="AJ95" s="69"/>
      <c r="AK95" s="53"/>
      <c r="AL95" s="85"/>
      <c r="AM95" s="85"/>
      <c r="AN95" s="85"/>
      <c r="AO95" s="69"/>
      <c r="AP95" s="53"/>
      <c r="AQ95" s="85"/>
      <c r="AR95" s="85"/>
      <c r="AS95" s="85"/>
      <c r="AT95" s="69"/>
      <c r="AU95" s="53"/>
      <c r="AV95" s="85"/>
      <c r="AW95" s="85"/>
      <c r="AX95" s="85"/>
      <c r="AY95" s="69"/>
      <c r="AZ95" s="53"/>
      <c r="BA95" s="85"/>
      <c r="BB95" s="85"/>
      <c r="BC95" s="85"/>
      <c r="BD95" s="69"/>
      <c r="BE95" s="53"/>
      <c r="BF95" s="85"/>
      <c r="BG95" s="85"/>
      <c r="BH95" s="85"/>
      <c r="BI95" s="69"/>
      <c r="BJ95" s="53"/>
      <c r="BK95" s="85"/>
      <c r="BL95" s="85"/>
      <c r="BM95" s="85"/>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row>
    <row r="96" spans="1:200" s="2" customFormat="1" ht="15.75" customHeight="1">
      <c r="A96" s="65" t="s">
        <v>127</v>
      </c>
      <c r="B96" s="53">
        <v>0.29199999999999998</v>
      </c>
      <c r="C96" s="53"/>
      <c r="D96" s="53"/>
      <c r="E96" s="53"/>
      <c r="F96" s="53"/>
      <c r="G96" s="53">
        <v>0.28599999999999998</v>
      </c>
      <c r="H96" s="53"/>
      <c r="I96" s="53"/>
      <c r="J96" s="53"/>
      <c r="K96" s="53"/>
      <c r="L96" s="53">
        <v>0.28999999999999998</v>
      </c>
      <c r="M96" s="53"/>
      <c r="N96" s="53"/>
      <c r="O96" s="53"/>
      <c r="P96" s="53"/>
      <c r="Q96" s="53">
        <v>0.28899999999999998</v>
      </c>
      <c r="R96" s="53"/>
      <c r="S96" s="53"/>
      <c r="T96" s="53"/>
      <c r="U96" s="53"/>
      <c r="V96" s="53">
        <v>0.28999999999999998</v>
      </c>
      <c r="W96" s="53"/>
      <c r="X96" s="53"/>
      <c r="Y96" s="53"/>
      <c r="Z96" s="53"/>
      <c r="AA96" s="53">
        <v>0.28199999999999997</v>
      </c>
      <c r="AB96" s="53"/>
      <c r="AC96" s="53"/>
      <c r="AD96" s="53"/>
      <c r="AE96" s="53"/>
      <c r="AF96" s="53">
        <v>0.26300000000000001</v>
      </c>
      <c r="AG96" s="112" t="s">
        <v>35</v>
      </c>
      <c r="AH96" s="112" t="s">
        <v>35</v>
      </c>
      <c r="AI96" s="112" t="s">
        <v>35</v>
      </c>
      <c r="AJ96" s="112" t="s">
        <v>35</v>
      </c>
      <c r="AK96" s="53">
        <v>0.255</v>
      </c>
      <c r="AL96" s="112" t="s">
        <v>35</v>
      </c>
      <c r="AM96" s="112" t="s">
        <v>35</v>
      </c>
      <c r="AN96" s="112" t="s">
        <v>35</v>
      </c>
      <c r="AO96" s="112" t="s">
        <v>35</v>
      </c>
      <c r="AP96" s="53">
        <v>0.252</v>
      </c>
      <c r="AQ96" s="112" t="s">
        <v>35</v>
      </c>
      <c r="AR96" s="112" t="s">
        <v>35</v>
      </c>
      <c r="AS96" s="180">
        <v>0.22700000000000001</v>
      </c>
      <c r="AT96" s="180">
        <v>0.23100000000000001</v>
      </c>
      <c r="AU96" s="37">
        <v>0.23100000000000001</v>
      </c>
      <c r="AV96" s="112" t="s">
        <v>35</v>
      </c>
      <c r="AW96" s="112" t="s">
        <v>35</v>
      </c>
      <c r="AX96" s="85">
        <v>0.23300000000000001</v>
      </c>
      <c r="AY96" s="85">
        <v>0.23599999999999999</v>
      </c>
      <c r="AZ96" s="37">
        <v>0.23599999999999999</v>
      </c>
      <c r="BA96" s="112" t="s">
        <v>35</v>
      </c>
      <c r="BB96" s="112" t="s">
        <v>35</v>
      </c>
      <c r="BC96" s="85">
        <v>0.21</v>
      </c>
      <c r="BD96" s="85">
        <v>0.20699999999999999</v>
      </c>
      <c r="BE96" s="53">
        <v>0.20699999999999999</v>
      </c>
      <c r="BF96" s="112" t="s">
        <v>35</v>
      </c>
      <c r="BG96" s="112" t="s">
        <v>35</v>
      </c>
      <c r="BH96" s="85">
        <v>0.21199999999999999</v>
      </c>
      <c r="BI96" s="112" t="s">
        <v>35</v>
      </c>
      <c r="BJ96" s="159" t="s">
        <v>35</v>
      </c>
      <c r="BK96" s="112" t="s">
        <v>35</v>
      </c>
      <c r="BL96" s="112" t="s">
        <v>35</v>
      </c>
      <c r="BM96" s="112" t="s">
        <v>35</v>
      </c>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row>
    <row r="97" spans="1:200" s="2" customFormat="1" ht="3" customHeight="1">
      <c r="A97" s="88"/>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row>
    <row r="98" spans="1:200" ht="20.25">
      <c r="A98" s="33" t="s">
        <v>15</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row>
    <row r="99" spans="1:200">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row>
    <row r="100" spans="1:200">
      <c r="A100" s="38" t="s">
        <v>25</v>
      </c>
      <c r="B100" s="39"/>
      <c r="C100" s="40"/>
      <c r="D100" s="40"/>
      <c r="E100" s="40"/>
      <c r="F100" s="40"/>
      <c r="G100" s="39"/>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row>
    <row r="101" spans="1:200" ht="3.6" customHeight="1">
      <c r="A101" s="65"/>
      <c r="B101" s="28"/>
      <c r="C101" s="65"/>
      <c r="D101" s="65"/>
      <c r="E101" s="65"/>
      <c r="F101" s="65"/>
      <c r="G101" s="28"/>
      <c r="H101" s="65"/>
      <c r="I101" s="65"/>
      <c r="J101" s="65"/>
      <c r="K101" s="65"/>
      <c r="L101" s="20"/>
      <c r="M101" s="65"/>
      <c r="N101" s="65"/>
      <c r="O101" s="65"/>
      <c r="P101" s="65"/>
      <c r="Q101" s="20"/>
      <c r="R101" s="65"/>
      <c r="S101" s="65"/>
      <c r="T101" s="65"/>
      <c r="U101" s="65"/>
      <c r="V101" s="20"/>
      <c r="W101" s="65"/>
      <c r="X101" s="65"/>
      <c r="Y101" s="65"/>
      <c r="Z101" s="65"/>
      <c r="AA101" s="20"/>
      <c r="AB101" s="65"/>
      <c r="AC101" s="65"/>
      <c r="AD101" s="65"/>
      <c r="AE101" s="65"/>
      <c r="AF101" s="20"/>
      <c r="AG101" s="65"/>
      <c r="AH101" s="65"/>
      <c r="AI101" s="65"/>
      <c r="AJ101" s="65"/>
      <c r="AK101" s="20"/>
      <c r="AL101" s="65"/>
      <c r="AM101" s="65"/>
      <c r="AN101" s="65"/>
      <c r="AO101" s="65"/>
      <c r="AP101" s="20"/>
      <c r="AQ101" s="65"/>
      <c r="AR101" s="65"/>
      <c r="AS101" s="65"/>
      <c r="AT101" s="65"/>
      <c r="AU101" s="20"/>
      <c r="AV101" s="65"/>
      <c r="AW101" s="65"/>
      <c r="AX101" s="65"/>
      <c r="AY101" s="65"/>
      <c r="AZ101" s="20"/>
      <c r="BA101" s="65"/>
      <c r="BB101" s="65"/>
      <c r="BC101" s="65"/>
      <c r="BD101" s="65"/>
      <c r="BE101" s="20"/>
      <c r="BF101" s="65"/>
      <c r="BG101" s="65"/>
      <c r="BH101" s="65"/>
      <c r="BI101" s="65"/>
      <c r="BJ101" s="20"/>
      <c r="BK101" s="65"/>
      <c r="BL101" s="65"/>
      <c r="BM101" s="65"/>
    </row>
    <row r="102" spans="1:200">
      <c r="A102" s="65" t="s">
        <v>112</v>
      </c>
      <c r="B102" s="132">
        <v>2621</v>
      </c>
      <c r="C102" s="75" t="s">
        <v>40</v>
      </c>
      <c r="D102" s="75" t="s">
        <v>40</v>
      </c>
      <c r="E102" s="75" t="s">
        <v>40</v>
      </c>
      <c r="F102" s="75" t="s">
        <v>40</v>
      </c>
      <c r="G102" s="132">
        <v>2325</v>
      </c>
      <c r="H102" s="75" t="s">
        <v>40</v>
      </c>
      <c r="I102" s="75" t="s">
        <v>40</v>
      </c>
      <c r="J102" s="75" t="s">
        <v>40</v>
      </c>
      <c r="K102" s="75" t="s">
        <v>40</v>
      </c>
      <c r="L102" s="132">
        <v>2445</v>
      </c>
      <c r="M102" s="75" t="s">
        <v>40</v>
      </c>
      <c r="N102" s="75" t="s">
        <v>40</v>
      </c>
      <c r="O102" s="75" t="s">
        <v>40</v>
      </c>
      <c r="P102" s="75" t="s">
        <v>40</v>
      </c>
      <c r="Q102" s="132">
        <v>2112</v>
      </c>
      <c r="R102" s="112" t="s">
        <v>35</v>
      </c>
      <c r="S102" s="112" t="s">
        <v>35</v>
      </c>
      <c r="T102" s="112" t="s">
        <v>35</v>
      </c>
      <c r="U102" s="112" t="s">
        <v>35</v>
      </c>
      <c r="V102" s="132">
        <v>2262</v>
      </c>
      <c r="W102" s="112" t="s">
        <v>35</v>
      </c>
      <c r="X102" s="112" t="s">
        <v>35</v>
      </c>
      <c r="Y102" s="112" t="s">
        <v>35</v>
      </c>
      <c r="Z102" s="112" t="s">
        <v>35</v>
      </c>
      <c r="AA102" s="132">
        <v>2102</v>
      </c>
      <c r="AB102" s="112" t="s">
        <v>35</v>
      </c>
      <c r="AC102" s="112" t="s">
        <v>35</v>
      </c>
      <c r="AD102" s="112" t="s">
        <v>35</v>
      </c>
      <c r="AE102" s="112" t="s">
        <v>35</v>
      </c>
      <c r="AF102" s="132">
        <v>2007</v>
      </c>
      <c r="AG102" s="112" t="s">
        <v>35</v>
      </c>
      <c r="AH102" s="112" t="s">
        <v>35</v>
      </c>
      <c r="AI102" s="112" t="s">
        <v>35</v>
      </c>
      <c r="AJ102" s="66">
        <v>1932</v>
      </c>
      <c r="AK102" s="132">
        <v>1932</v>
      </c>
      <c r="AL102" s="112" t="s">
        <v>35</v>
      </c>
      <c r="AM102" s="112" t="s">
        <v>35</v>
      </c>
      <c r="AN102" s="112" t="s">
        <v>35</v>
      </c>
      <c r="AO102" s="66">
        <v>1966</v>
      </c>
      <c r="AP102" s="132">
        <v>1966</v>
      </c>
      <c r="AQ102" s="112" t="s">
        <v>35</v>
      </c>
      <c r="AR102" s="112" t="s">
        <v>35</v>
      </c>
      <c r="AS102" s="112" t="s">
        <v>35</v>
      </c>
      <c r="AT102" s="66">
        <v>1905</v>
      </c>
      <c r="AU102" s="132">
        <v>1905</v>
      </c>
      <c r="AV102" s="112" t="s">
        <v>35</v>
      </c>
      <c r="AW102" s="112" t="s">
        <v>35</v>
      </c>
      <c r="AX102" s="112" t="s">
        <v>35</v>
      </c>
      <c r="AY102" s="66">
        <v>1864</v>
      </c>
      <c r="AZ102" s="132">
        <v>1864</v>
      </c>
      <c r="BA102" s="112" t="s">
        <v>35</v>
      </c>
      <c r="BB102" s="112" t="s">
        <v>35</v>
      </c>
      <c r="BC102" s="112" t="s">
        <v>35</v>
      </c>
      <c r="BD102" s="66">
        <v>1653</v>
      </c>
      <c r="BE102" s="132">
        <v>1653</v>
      </c>
      <c r="BF102" s="112" t="s">
        <v>35</v>
      </c>
      <c r="BG102" s="112" t="s">
        <v>35</v>
      </c>
      <c r="BH102" s="112" t="s">
        <v>35</v>
      </c>
      <c r="BI102" s="66">
        <v>1419</v>
      </c>
      <c r="BJ102" s="132">
        <v>1419</v>
      </c>
      <c r="BK102" s="112" t="s">
        <v>35</v>
      </c>
      <c r="BL102" s="112" t="s">
        <v>35</v>
      </c>
      <c r="BM102" s="112" t="s">
        <v>35</v>
      </c>
    </row>
    <row r="103" spans="1:200">
      <c r="A103" s="67" t="s">
        <v>7</v>
      </c>
      <c r="B103" s="23"/>
      <c r="C103" s="68"/>
      <c r="D103" s="68"/>
      <c r="E103" s="68"/>
      <c r="F103" s="68"/>
      <c r="G103" s="23"/>
      <c r="H103" s="68"/>
      <c r="I103" s="68"/>
      <c r="J103" s="68"/>
      <c r="K103" s="68"/>
      <c r="L103" s="26"/>
      <c r="M103" s="68"/>
      <c r="N103" s="68"/>
      <c r="O103" s="68"/>
      <c r="P103" s="68"/>
      <c r="Q103" s="26"/>
      <c r="R103" s="68"/>
      <c r="S103" s="68"/>
      <c r="T103" s="68"/>
      <c r="U103" s="68"/>
      <c r="V103" s="26"/>
      <c r="W103" s="68"/>
      <c r="X103" s="68"/>
      <c r="Y103" s="68"/>
      <c r="Z103" s="68"/>
      <c r="AA103" s="26"/>
      <c r="AB103" s="68"/>
      <c r="AC103" s="68"/>
      <c r="AD103" s="68"/>
      <c r="AE103" s="68"/>
      <c r="AF103" s="26"/>
      <c r="AG103" s="68"/>
      <c r="AH103" s="68"/>
      <c r="AI103" s="68"/>
      <c r="AJ103" s="66"/>
      <c r="AK103" s="26"/>
      <c r="AL103" s="68"/>
      <c r="AM103" s="68"/>
      <c r="AN103" s="68"/>
      <c r="AO103" s="68"/>
      <c r="AP103" s="26"/>
      <c r="AQ103" s="68"/>
      <c r="AR103" s="68"/>
      <c r="AS103" s="68"/>
      <c r="AT103" s="68"/>
      <c r="AU103" s="26"/>
      <c r="AV103" s="68"/>
      <c r="AW103" s="68"/>
      <c r="AX103" s="68"/>
      <c r="AY103" s="68"/>
      <c r="AZ103" s="26"/>
      <c r="BA103" s="68"/>
      <c r="BB103" s="68"/>
      <c r="BC103" s="68"/>
      <c r="BD103" s="68"/>
      <c r="BE103" s="26"/>
      <c r="BF103" s="68"/>
      <c r="BG103" s="68"/>
      <c r="BH103" s="68"/>
      <c r="BI103" s="68"/>
      <c r="BJ103" s="26"/>
      <c r="BK103" s="68"/>
      <c r="BL103" s="68"/>
      <c r="BM103" s="68"/>
    </row>
    <row r="104" spans="1:200">
      <c r="A104" s="67" t="s">
        <v>8</v>
      </c>
      <c r="B104" s="23"/>
      <c r="C104" s="69"/>
      <c r="D104" s="69"/>
      <c r="E104" s="69"/>
      <c r="F104" s="69"/>
      <c r="G104" s="23">
        <v>-0.11293399465852727</v>
      </c>
      <c r="H104" s="69"/>
      <c r="I104" s="69"/>
      <c r="J104" s="69"/>
      <c r="K104" s="68"/>
      <c r="L104" s="23">
        <v>5.1612903225806361E-2</v>
      </c>
      <c r="M104" s="69"/>
      <c r="N104" s="69"/>
      <c r="O104" s="69"/>
      <c r="P104" s="68"/>
      <c r="Q104" s="23">
        <v>-0.1361963190184049</v>
      </c>
      <c r="R104" s="69"/>
      <c r="S104" s="69"/>
      <c r="T104" s="69"/>
      <c r="U104" s="68"/>
      <c r="V104" s="23">
        <v>7.1022727272727293E-2</v>
      </c>
      <c r="W104" s="69"/>
      <c r="X104" s="69"/>
      <c r="Y104" s="69"/>
      <c r="Z104" s="68"/>
      <c r="AA104" s="23">
        <v>-7.0733863837312061E-2</v>
      </c>
      <c r="AB104" s="69"/>
      <c r="AC104" s="69"/>
      <c r="AD104" s="69"/>
      <c r="AE104" s="68"/>
      <c r="AF104" s="23">
        <v>-4.5195052331113206E-2</v>
      </c>
      <c r="AG104" s="69"/>
      <c r="AH104" s="69"/>
      <c r="AI104" s="69"/>
      <c r="AJ104" s="68"/>
      <c r="AK104" s="23">
        <v>-3.7369207772795177E-2</v>
      </c>
      <c r="AL104" s="69"/>
      <c r="AM104" s="69"/>
      <c r="AN104" s="69"/>
      <c r="AO104" s="68"/>
      <c r="AP104" s="23">
        <v>1.7598343685300222E-2</v>
      </c>
      <c r="AQ104" s="69"/>
      <c r="AR104" s="69"/>
      <c r="AS104" s="69"/>
      <c r="AT104" s="68"/>
      <c r="AU104" s="23">
        <v>-3.1027466937945114E-2</v>
      </c>
      <c r="AV104" s="69"/>
      <c r="AW104" s="69"/>
      <c r="AX104" s="69"/>
      <c r="AY104" s="68"/>
      <c r="AZ104" s="23">
        <v>-2.1522309711286103E-2</v>
      </c>
      <c r="BA104" s="69"/>
      <c r="BB104" s="69"/>
      <c r="BC104" s="69"/>
      <c r="BD104" s="68"/>
      <c r="BE104" s="23">
        <v>-0.1131974248927039</v>
      </c>
      <c r="BF104" s="69"/>
      <c r="BG104" s="69"/>
      <c r="BH104" s="69"/>
      <c r="BI104" s="68"/>
      <c r="BJ104" s="23">
        <v>-0.14156079854809434</v>
      </c>
      <c r="BK104" s="69"/>
      <c r="BL104" s="69"/>
      <c r="BM104" s="69"/>
    </row>
    <row r="105" spans="1:200" ht="3.75" customHeight="1">
      <c r="A105" s="67"/>
      <c r="B105" s="23"/>
      <c r="C105" s="69"/>
      <c r="D105" s="69"/>
      <c r="E105" s="69"/>
      <c r="F105" s="69"/>
      <c r="G105" s="23"/>
      <c r="H105" s="69"/>
      <c r="I105" s="69"/>
      <c r="J105" s="69"/>
      <c r="K105" s="68"/>
      <c r="L105" s="23"/>
      <c r="M105" s="69"/>
      <c r="N105" s="69"/>
      <c r="O105" s="69"/>
      <c r="P105" s="68"/>
      <c r="Q105" s="23"/>
      <c r="R105" s="69"/>
      <c r="S105" s="69"/>
      <c r="T105" s="69"/>
      <c r="U105" s="68"/>
      <c r="V105" s="23"/>
      <c r="W105" s="69"/>
      <c r="X105" s="69"/>
      <c r="Y105" s="69"/>
      <c r="Z105" s="68"/>
      <c r="AA105" s="23"/>
      <c r="AB105" s="69"/>
      <c r="AC105" s="69"/>
      <c r="AD105" s="69"/>
      <c r="AE105" s="68"/>
      <c r="AF105" s="23"/>
      <c r="AG105" s="69"/>
      <c r="AH105" s="69"/>
      <c r="AI105" s="69"/>
      <c r="AJ105" s="68"/>
      <c r="AK105" s="23"/>
      <c r="AL105" s="69"/>
      <c r="AM105" s="69"/>
      <c r="AN105" s="69"/>
      <c r="AO105" s="68"/>
      <c r="AP105" s="23"/>
      <c r="AQ105" s="69"/>
      <c r="AR105" s="69"/>
      <c r="AS105" s="69"/>
      <c r="AT105" s="68"/>
      <c r="AU105" s="23"/>
      <c r="AV105" s="69"/>
      <c r="AW105" s="69"/>
      <c r="AX105" s="69"/>
      <c r="AY105" s="68"/>
      <c r="AZ105" s="23"/>
      <c r="BA105" s="69"/>
      <c r="BB105" s="69"/>
      <c r="BC105" s="69"/>
      <c r="BD105" s="68"/>
      <c r="BE105" s="23"/>
      <c r="BF105" s="69"/>
      <c r="BG105" s="69"/>
      <c r="BH105" s="69"/>
      <c r="BI105" s="68"/>
      <c r="BJ105" s="23"/>
      <c r="BK105" s="69"/>
      <c r="BL105" s="69"/>
      <c r="BM105" s="69"/>
    </row>
    <row r="106" spans="1:200" ht="3.75" customHeight="1">
      <c r="A106" s="67"/>
      <c r="B106" s="23"/>
      <c r="C106" s="69"/>
      <c r="D106" s="69"/>
      <c r="E106" s="69"/>
      <c r="F106" s="69"/>
      <c r="G106" s="23"/>
      <c r="H106" s="69"/>
      <c r="I106" s="69"/>
      <c r="J106" s="69"/>
      <c r="K106" s="68"/>
      <c r="L106" s="23"/>
      <c r="M106" s="69"/>
      <c r="N106" s="69"/>
      <c r="O106" s="69"/>
      <c r="P106" s="68"/>
      <c r="Q106" s="23"/>
      <c r="R106" s="69"/>
      <c r="S106" s="69"/>
      <c r="T106" s="69"/>
      <c r="U106" s="68"/>
      <c r="V106" s="23"/>
      <c r="W106" s="69"/>
      <c r="X106" s="69"/>
      <c r="Y106" s="69"/>
      <c r="Z106" s="68"/>
      <c r="AA106" s="23"/>
      <c r="AB106" s="69"/>
      <c r="AC106" s="69"/>
      <c r="AD106" s="69"/>
      <c r="AE106" s="68"/>
      <c r="AF106" s="23"/>
      <c r="AG106" s="69"/>
      <c r="AH106" s="69"/>
      <c r="AI106" s="69"/>
      <c r="AJ106" s="68"/>
      <c r="AK106" s="23"/>
      <c r="AL106" s="69"/>
      <c r="AM106" s="69"/>
      <c r="AN106" s="69"/>
      <c r="AO106" s="68"/>
      <c r="AP106" s="23"/>
      <c r="AQ106" s="69"/>
      <c r="AR106" s="69"/>
      <c r="AS106" s="69"/>
      <c r="AT106" s="68"/>
      <c r="AU106" s="23"/>
      <c r="AV106" s="69"/>
      <c r="AW106" s="69"/>
      <c r="AX106" s="69"/>
      <c r="AY106" s="68"/>
      <c r="AZ106" s="23"/>
      <c r="BA106" s="69"/>
      <c r="BB106" s="69"/>
      <c r="BC106" s="69"/>
      <c r="BD106" s="68"/>
      <c r="BE106" s="23"/>
      <c r="BF106" s="69"/>
      <c r="BG106" s="69"/>
      <c r="BH106" s="69"/>
      <c r="BI106" s="68"/>
      <c r="BJ106" s="23"/>
      <c r="BK106" s="69"/>
      <c r="BL106" s="69"/>
      <c r="BM106" s="69"/>
    </row>
    <row r="107" spans="1:200">
      <c r="A107" s="65" t="s">
        <v>139</v>
      </c>
      <c r="B107" s="92" t="s">
        <v>40</v>
      </c>
      <c r="C107" s="75" t="s">
        <v>40</v>
      </c>
      <c r="D107" s="75" t="s">
        <v>40</v>
      </c>
      <c r="E107" s="75" t="s">
        <v>40</v>
      </c>
      <c r="F107" s="75" t="s">
        <v>40</v>
      </c>
      <c r="G107" s="92" t="s">
        <v>40</v>
      </c>
      <c r="H107" s="73">
        <v>3.9E-2</v>
      </c>
      <c r="I107" s="73">
        <v>3.5999999999999997E-2</v>
      </c>
      <c r="J107" s="73">
        <v>3.4000000000000002E-2</v>
      </c>
      <c r="K107" s="73">
        <v>3.9E-2</v>
      </c>
      <c r="L107" s="37">
        <v>0.14799999999999999</v>
      </c>
      <c r="M107" s="73">
        <v>3.2000000000000001E-2</v>
      </c>
      <c r="N107" s="73">
        <v>2.9000000000000001E-2</v>
      </c>
      <c r="O107" s="73">
        <v>3.2000000000000001E-2</v>
      </c>
      <c r="P107" s="73">
        <v>3.5000000000000003E-2</v>
      </c>
      <c r="Q107" s="37">
        <v>0.127</v>
      </c>
      <c r="R107" s="73">
        <v>2.9000000000000001E-2</v>
      </c>
      <c r="S107" s="73">
        <v>2.8000000000000001E-2</v>
      </c>
      <c r="T107" s="73">
        <v>3.2000000000000001E-2</v>
      </c>
      <c r="U107" s="73">
        <v>3.6999999999999998E-2</v>
      </c>
      <c r="V107" s="37">
        <v>0.126</v>
      </c>
      <c r="W107" s="73">
        <v>4.2999999999999997E-2</v>
      </c>
      <c r="X107" s="73">
        <v>4.1000000000000002E-2</v>
      </c>
      <c r="Y107" s="73">
        <v>4.5999999999999999E-2</v>
      </c>
      <c r="Z107" s="73">
        <v>5.5E-2</v>
      </c>
      <c r="AA107" s="37">
        <v>0.184</v>
      </c>
      <c r="AB107" s="73">
        <v>4.2000000000000003E-2</v>
      </c>
      <c r="AC107" s="73">
        <v>4.4999999999999998E-2</v>
      </c>
      <c r="AD107" s="73">
        <v>4.7E-2</v>
      </c>
      <c r="AE107" s="73">
        <v>4.5999999999999999E-2</v>
      </c>
      <c r="AF107" s="37">
        <v>0.18</v>
      </c>
      <c r="AG107" s="73">
        <v>0.04</v>
      </c>
      <c r="AH107" s="73">
        <v>3.6999999999999998E-2</v>
      </c>
      <c r="AI107" s="73">
        <v>4.4999999999999998E-2</v>
      </c>
      <c r="AJ107" s="73">
        <v>4.7E-2</v>
      </c>
      <c r="AK107" s="37">
        <v>0.17</v>
      </c>
      <c r="AL107" s="73">
        <v>4.1000000000000002E-2</v>
      </c>
      <c r="AM107" s="115">
        <v>4.2000000000000003E-2</v>
      </c>
      <c r="AN107" s="73">
        <v>4.3999999999999997E-2</v>
      </c>
      <c r="AO107" s="73">
        <v>4.5999999999999999E-2</v>
      </c>
      <c r="AP107" s="37">
        <v>0.17299999999999999</v>
      </c>
      <c r="AQ107" s="73">
        <v>5.1999999999999998E-2</v>
      </c>
      <c r="AR107" s="115">
        <v>4.4999999999999998E-2</v>
      </c>
      <c r="AS107" s="115">
        <v>5.5E-2</v>
      </c>
      <c r="AT107" s="85">
        <v>5.1999999999999998E-2</v>
      </c>
      <c r="AU107" s="37">
        <v>0.20399999999999999</v>
      </c>
      <c r="AV107" s="73">
        <v>5.2999999999999999E-2</v>
      </c>
      <c r="AW107" s="73">
        <v>0.05</v>
      </c>
      <c r="AX107" s="73">
        <v>6.3E-2</v>
      </c>
      <c r="AY107" s="85">
        <v>6.8000000000000005E-2</v>
      </c>
      <c r="AZ107" s="37">
        <v>0.23400000000000001</v>
      </c>
      <c r="BA107" s="73">
        <v>0.06</v>
      </c>
      <c r="BB107" s="73">
        <v>0.06</v>
      </c>
      <c r="BC107" s="73">
        <v>5.8000000000000003E-2</v>
      </c>
      <c r="BD107" s="85">
        <v>7.7000000000000013E-2</v>
      </c>
      <c r="BE107" s="37">
        <v>0.255</v>
      </c>
      <c r="BF107" s="73">
        <v>6.6000000000000003E-2</v>
      </c>
      <c r="BG107" s="73">
        <v>6.2E-2</v>
      </c>
      <c r="BH107" s="73">
        <v>7.0999999999999994E-2</v>
      </c>
      <c r="BI107" s="85">
        <v>6.3E-2</v>
      </c>
      <c r="BJ107" s="37">
        <v>0.26200000000000001</v>
      </c>
      <c r="BK107" s="73">
        <v>6.7000000000000004E-2</v>
      </c>
      <c r="BL107" s="73">
        <v>6.0999999999999999E-2</v>
      </c>
      <c r="BM107" s="73">
        <v>7.1999999999999995E-2</v>
      </c>
    </row>
    <row r="108" spans="1:200" ht="6" customHeight="1">
      <c r="A108" s="65"/>
      <c r="B108" s="92"/>
      <c r="C108" s="75"/>
      <c r="D108" s="75"/>
      <c r="E108" s="75"/>
      <c r="F108" s="75"/>
      <c r="G108" s="92"/>
      <c r="H108" s="73"/>
      <c r="I108" s="73"/>
      <c r="J108" s="73"/>
      <c r="K108" s="73"/>
      <c r="L108" s="37"/>
      <c r="M108" s="73"/>
      <c r="N108" s="73"/>
      <c r="O108" s="73"/>
      <c r="P108" s="73"/>
      <c r="Q108" s="37"/>
      <c r="R108" s="73"/>
      <c r="S108" s="73"/>
      <c r="T108" s="73"/>
      <c r="U108" s="73"/>
      <c r="V108" s="37"/>
      <c r="W108" s="73"/>
      <c r="X108" s="73"/>
      <c r="Y108" s="73"/>
      <c r="Z108" s="73"/>
      <c r="AA108" s="37"/>
      <c r="AB108" s="73"/>
      <c r="AC108" s="73"/>
      <c r="AD108" s="73"/>
      <c r="AE108" s="73"/>
      <c r="AF108" s="37"/>
      <c r="AG108" s="73"/>
      <c r="AH108" s="73"/>
      <c r="AI108" s="73"/>
      <c r="AJ108" s="73"/>
      <c r="AK108" s="37"/>
      <c r="AL108" s="73"/>
      <c r="AM108" s="73"/>
      <c r="AN108" s="73"/>
      <c r="AO108" s="73"/>
      <c r="AP108" s="37"/>
      <c r="AQ108" s="73"/>
      <c r="AR108" s="73"/>
      <c r="AS108" s="73"/>
      <c r="AT108" s="73"/>
      <c r="AU108" s="37"/>
      <c r="AV108" s="73"/>
      <c r="AW108" s="73"/>
      <c r="AX108" s="73"/>
      <c r="AY108" s="73"/>
      <c r="AZ108" s="37"/>
      <c r="BA108" s="73"/>
      <c r="BB108" s="73"/>
      <c r="BC108" s="73"/>
      <c r="BD108" s="73"/>
      <c r="BE108" s="37"/>
      <c r="BF108" s="73"/>
      <c r="BG108" s="73"/>
      <c r="BH108" s="73"/>
      <c r="BI108" s="73"/>
      <c r="BJ108" s="37"/>
      <c r="BK108" s="73"/>
      <c r="BL108" s="73"/>
      <c r="BM108" s="73"/>
    </row>
    <row r="109" spans="1:200" ht="12" customHeight="1">
      <c r="A109" s="65" t="s">
        <v>129</v>
      </c>
      <c r="B109" s="133">
        <v>0.36</v>
      </c>
      <c r="C109" s="133"/>
      <c r="D109" s="133"/>
      <c r="E109" s="133"/>
      <c r="F109" s="133"/>
      <c r="G109" s="133">
        <v>0.36</v>
      </c>
      <c r="H109" s="133"/>
      <c r="I109" s="133"/>
      <c r="J109" s="133"/>
      <c r="K109" s="133"/>
      <c r="L109" s="133">
        <v>0.36</v>
      </c>
      <c r="M109" s="133"/>
      <c r="N109" s="133"/>
      <c r="O109" s="133"/>
      <c r="P109" s="133"/>
      <c r="Q109" s="133">
        <v>0.35899999999999999</v>
      </c>
      <c r="R109" s="133"/>
      <c r="S109" s="133"/>
      <c r="T109" s="133"/>
      <c r="U109" s="133"/>
      <c r="V109" s="133">
        <v>0.375</v>
      </c>
      <c r="W109" s="133"/>
      <c r="X109" s="133"/>
      <c r="Y109" s="133"/>
      <c r="Z109" s="133"/>
      <c r="AA109" s="133">
        <v>0.38800000000000001</v>
      </c>
      <c r="AB109" s="133"/>
      <c r="AC109" s="133"/>
      <c r="AD109" s="133"/>
      <c r="AE109" s="133"/>
      <c r="AF109" s="133">
        <v>0.40600000000000003</v>
      </c>
      <c r="AG109" s="112" t="s">
        <v>35</v>
      </c>
      <c r="AH109" s="112" t="s">
        <v>35</v>
      </c>
      <c r="AI109" s="112" t="s">
        <v>35</v>
      </c>
      <c r="AJ109" s="112" t="s">
        <v>35</v>
      </c>
      <c r="AK109" s="157">
        <v>0.42</v>
      </c>
      <c r="AL109" s="112" t="s">
        <v>35</v>
      </c>
      <c r="AM109" s="112" t="s">
        <v>35</v>
      </c>
      <c r="AN109" s="112" t="s">
        <v>35</v>
      </c>
      <c r="AO109" s="112" t="s">
        <v>35</v>
      </c>
      <c r="AP109" s="157">
        <v>0.44</v>
      </c>
      <c r="AQ109" s="112" t="s">
        <v>35</v>
      </c>
      <c r="AR109" s="112" t="s">
        <v>35</v>
      </c>
      <c r="AS109" s="112" t="s">
        <v>35</v>
      </c>
      <c r="AT109" s="112" t="s">
        <v>35</v>
      </c>
      <c r="AU109" s="157">
        <v>0.44</v>
      </c>
      <c r="AV109" s="112" t="s">
        <v>35</v>
      </c>
      <c r="AW109" s="112" t="s">
        <v>35</v>
      </c>
      <c r="AX109" s="73">
        <v>0.42099999999999999</v>
      </c>
      <c r="AY109" s="112" t="s">
        <v>35</v>
      </c>
      <c r="AZ109" s="202" t="s">
        <v>35</v>
      </c>
      <c r="BA109" s="112" t="s">
        <v>35</v>
      </c>
      <c r="BB109" s="112" t="s">
        <v>35</v>
      </c>
      <c r="BC109" s="73">
        <v>0.38200000000000001</v>
      </c>
      <c r="BD109" s="112" t="s">
        <v>35</v>
      </c>
      <c r="BE109" s="202" t="s">
        <v>35</v>
      </c>
      <c r="BF109" s="112" t="s">
        <v>35</v>
      </c>
      <c r="BG109" s="112" t="s">
        <v>35</v>
      </c>
      <c r="BH109" s="112" t="s">
        <v>35</v>
      </c>
      <c r="BI109" s="112" t="s">
        <v>35</v>
      </c>
      <c r="BJ109" s="37">
        <v>0.3</v>
      </c>
      <c r="BK109" s="112" t="s">
        <v>35</v>
      </c>
      <c r="BL109" s="112" t="s">
        <v>35</v>
      </c>
      <c r="BM109" s="112" t="s">
        <v>35</v>
      </c>
    </row>
    <row r="110" spans="1:200" ht="3.75" customHeight="1">
      <c r="A110" s="65"/>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12"/>
      <c r="AH110" s="112"/>
      <c r="AI110" s="112"/>
      <c r="AJ110" s="112"/>
      <c r="AK110" s="157"/>
      <c r="AL110" s="112"/>
      <c r="AM110" s="112"/>
      <c r="AN110" s="112"/>
      <c r="AO110" s="112"/>
      <c r="AP110" s="157"/>
      <c r="AQ110" s="112"/>
      <c r="AR110" s="112"/>
      <c r="AS110" s="112"/>
      <c r="AT110" s="112"/>
      <c r="AU110" s="157"/>
      <c r="AV110" s="112"/>
      <c r="AW110" s="112"/>
      <c r="AX110" s="112"/>
      <c r="AY110" s="112"/>
      <c r="AZ110" s="157"/>
      <c r="BA110" s="112"/>
      <c r="BB110" s="112"/>
      <c r="BC110" s="112"/>
      <c r="BD110" s="112"/>
      <c r="BE110" s="157"/>
      <c r="BF110" s="112"/>
      <c r="BG110" s="112"/>
      <c r="BH110" s="112"/>
      <c r="BI110" s="112"/>
      <c r="BJ110" s="157"/>
      <c r="BK110" s="112"/>
      <c r="BL110" s="112"/>
      <c r="BM110" s="112"/>
    </row>
    <row r="111" spans="1:200">
      <c r="A111" s="65" t="s">
        <v>130</v>
      </c>
      <c r="B111" s="133">
        <v>0.36</v>
      </c>
      <c r="C111" s="133"/>
      <c r="D111" s="133"/>
      <c r="E111" s="133"/>
      <c r="F111" s="133"/>
      <c r="G111" s="133">
        <v>0.36</v>
      </c>
      <c r="H111" s="133"/>
      <c r="I111" s="133"/>
      <c r="J111" s="133"/>
      <c r="K111" s="133"/>
      <c r="L111" s="133">
        <v>0.31</v>
      </c>
      <c r="M111" s="133"/>
      <c r="N111" s="133"/>
      <c r="O111" s="133"/>
      <c r="P111" s="133"/>
      <c r="Q111" s="133">
        <v>0.307</v>
      </c>
      <c r="R111" s="133"/>
      <c r="S111" s="133"/>
      <c r="T111" s="133"/>
      <c r="U111" s="133"/>
      <c r="V111" s="133">
        <v>0.3</v>
      </c>
      <c r="W111" s="133"/>
      <c r="X111" s="133"/>
      <c r="Y111" s="133"/>
      <c r="Z111" s="133"/>
      <c r="AA111" s="133">
        <v>0.246</v>
      </c>
      <c r="AB111" s="133"/>
      <c r="AC111" s="133"/>
      <c r="AD111" s="133"/>
      <c r="AE111" s="133"/>
      <c r="AF111" s="133">
        <v>0.21199999999999999</v>
      </c>
      <c r="AG111" s="112" t="s">
        <v>35</v>
      </c>
      <c r="AH111" s="112" t="s">
        <v>35</v>
      </c>
      <c r="AI111" s="112" t="s">
        <v>35</v>
      </c>
      <c r="AJ111" s="112" t="s">
        <v>35</v>
      </c>
      <c r="AK111" s="157">
        <v>0.23</v>
      </c>
      <c r="AL111" s="112" t="s">
        <v>35</v>
      </c>
      <c r="AM111" s="112" t="s">
        <v>35</v>
      </c>
      <c r="AN111" s="112" t="s">
        <v>35</v>
      </c>
      <c r="AO111" s="112" t="s">
        <v>35</v>
      </c>
      <c r="AP111" s="157">
        <v>0.21</v>
      </c>
      <c r="AQ111" s="112" t="s">
        <v>35</v>
      </c>
      <c r="AR111" s="112" t="s">
        <v>35</v>
      </c>
      <c r="AS111" s="112" t="s">
        <v>35</v>
      </c>
      <c r="AT111" s="112" t="s">
        <v>35</v>
      </c>
      <c r="AU111" s="157">
        <v>0.21</v>
      </c>
      <c r="AV111" s="112" t="s">
        <v>35</v>
      </c>
      <c r="AW111" s="112" t="s">
        <v>35</v>
      </c>
      <c r="AX111" s="112" t="s">
        <v>35</v>
      </c>
      <c r="AY111" s="112" t="s">
        <v>35</v>
      </c>
      <c r="AZ111" s="133">
        <v>0.25600000000000001</v>
      </c>
      <c r="BA111" s="112" t="s">
        <v>35</v>
      </c>
      <c r="BB111" s="112" t="s">
        <v>35</v>
      </c>
      <c r="BC111" s="112" t="s">
        <v>35</v>
      </c>
      <c r="BD111" s="112" t="s">
        <v>35</v>
      </c>
      <c r="BE111" s="133">
        <v>0.23300000000000001</v>
      </c>
      <c r="BF111" s="112" t="s">
        <v>35</v>
      </c>
      <c r="BG111" s="112" t="s">
        <v>35</v>
      </c>
      <c r="BH111" s="112" t="s">
        <v>35</v>
      </c>
      <c r="BI111" s="112" t="s">
        <v>35</v>
      </c>
      <c r="BJ111" s="133">
        <v>0.27</v>
      </c>
      <c r="BK111" s="112" t="s">
        <v>35</v>
      </c>
      <c r="BL111" s="112" t="s">
        <v>35</v>
      </c>
      <c r="BM111" s="112" t="s">
        <v>35</v>
      </c>
    </row>
    <row r="112" spans="1:200" s="44" customFormat="1" ht="3.75" customHeight="1">
      <c r="A112" s="88"/>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row>
    <row r="113" spans="1:200" s="25" customFormat="1" ht="20.25">
      <c r="A113" s="33" t="s">
        <v>20</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row>
    <row r="114" spans="1:200">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row>
    <row r="115" spans="1:200" s="41" customFormat="1" ht="12" customHeight="1">
      <c r="A115" s="38" t="s">
        <v>25</v>
      </c>
      <c r="B115" s="39"/>
      <c r="C115" s="40"/>
      <c r="D115" s="40"/>
      <c r="E115" s="40"/>
      <c r="F115" s="40"/>
      <c r="G115" s="39"/>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row>
    <row r="116" spans="1:200" s="32" customFormat="1">
      <c r="A116" s="65"/>
      <c r="B116" s="28"/>
      <c r="C116" s="65"/>
      <c r="D116" s="65"/>
      <c r="E116" s="65"/>
      <c r="F116" s="65"/>
      <c r="G116" s="28"/>
      <c r="H116" s="65"/>
      <c r="I116" s="65"/>
      <c r="J116" s="65"/>
      <c r="K116" s="65"/>
      <c r="L116" s="20"/>
      <c r="M116" s="65"/>
      <c r="N116" s="65"/>
      <c r="O116" s="65"/>
      <c r="P116" s="65"/>
      <c r="Q116" s="20"/>
      <c r="R116" s="65"/>
      <c r="S116" s="65"/>
      <c r="T116" s="65"/>
      <c r="U116" s="65"/>
      <c r="V116" s="20"/>
      <c r="W116" s="65"/>
      <c r="X116" s="65"/>
      <c r="Y116" s="65"/>
      <c r="Z116" s="65"/>
      <c r="AA116" s="20"/>
      <c r="AB116" s="65"/>
      <c r="AC116" s="65"/>
      <c r="AD116" s="65"/>
      <c r="AE116" s="65"/>
      <c r="AF116" s="20"/>
      <c r="AG116" s="65"/>
      <c r="AH116" s="65"/>
      <c r="AI116" s="65"/>
      <c r="AJ116" s="65"/>
      <c r="AK116" s="20"/>
      <c r="AL116" s="65"/>
      <c r="AM116" s="65"/>
      <c r="AN116" s="65"/>
      <c r="AO116" s="65"/>
      <c r="AP116" s="20"/>
      <c r="AQ116" s="65"/>
      <c r="AR116" s="65"/>
      <c r="AS116" s="65"/>
      <c r="AT116" s="65"/>
      <c r="AU116" s="20"/>
      <c r="AV116" s="65"/>
      <c r="AW116" s="65"/>
      <c r="AX116" s="65"/>
      <c r="AY116" s="65"/>
      <c r="AZ116" s="20"/>
      <c r="BA116" s="65"/>
      <c r="BB116" s="65"/>
      <c r="BC116" s="65"/>
      <c r="BD116" s="65"/>
      <c r="BE116" s="20"/>
      <c r="BF116" s="65"/>
      <c r="BG116" s="65"/>
      <c r="BH116" s="65"/>
      <c r="BI116" s="65"/>
      <c r="BJ116" s="20"/>
      <c r="BK116" s="65"/>
      <c r="BL116" s="65"/>
      <c r="BM116" s="65"/>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row>
    <row r="117" spans="1:200" s="2" customFormat="1">
      <c r="A117" s="65" t="s">
        <v>233</v>
      </c>
      <c r="B117" s="28">
        <v>549</v>
      </c>
      <c r="C117" s="65">
        <v>549</v>
      </c>
      <c r="D117" s="65">
        <v>551</v>
      </c>
      <c r="E117" s="65">
        <v>556</v>
      </c>
      <c r="F117" s="65">
        <v>560</v>
      </c>
      <c r="G117" s="28">
        <v>560</v>
      </c>
      <c r="H117" s="65">
        <v>560</v>
      </c>
      <c r="I117" s="65">
        <v>562</v>
      </c>
      <c r="J117" s="65">
        <v>567</v>
      </c>
      <c r="K117" s="66">
        <v>571</v>
      </c>
      <c r="L117" s="27">
        <v>571</v>
      </c>
      <c r="M117" s="65">
        <v>571</v>
      </c>
      <c r="N117" s="65">
        <v>573</v>
      </c>
      <c r="O117" s="65">
        <v>575</v>
      </c>
      <c r="P117" s="66">
        <v>578</v>
      </c>
      <c r="Q117" s="27">
        <v>578</v>
      </c>
      <c r="R117" s="65">
        <v>580</v>
      </c>
      <c r="S117" s="65">
        <v>581</v>
      </c>
      <c r="T117" s="65">
        <v>585</v>
      </c>
      <c r="U117" s="66">
        <v>586</v>
      </c>
      <c r="V117" s="27">
        <v>586</v>
      </c>
      <c r="W117" s="65">
        <v>585</v>
      </c>
      <c r="X117" s="65">
        <v>582</v>
      </c>
      <c r="Y117" s="65">
        <v>581</v>
      </c>
      <c r="Z117" s="66">
        <v>578</v>
      </c>
      <c r="AA117" s="27">
        <v>578</v>
      </c>
      <c r="AB117" s="65">
        <v>578</v>
      </c>
      <c r="AC117" s="65">
        <v>583</v>
      </c>
      <c r="AD117" s="65">
        <v>593</v>
      </c>
      <c r="AE117" s="66">
        <v>600</v>
      </c>
      <c r="AF117" s="27">
        <v>600</v>
      </c>
      <c r="AG117" s="65">
        <v>605</v>
      </c>
      <c r="AH117" s="65">
        <v>611</v>
      </c>
      <c r="AI117" s="65">
        <v>622</v>
      </c>
      <c r="AJ117" s="66">
        <v>630</v>
      </c>
      <c r="AK117" s="27">
        <v>630</v>
      </c>
      <c r="AL117" s="65">
        <v>632</v>
      </c>
      <c r="AM117" s="65">
        <v>636</v>
      </c>
      <c r="AN117" s="65">
        <v>637</v>
      </c>
      <c r="AO117" s="66">
        <v>635</v>
      </c>
      <c r="AP117" s="27">
        <v>635</v>
      </c>
      <c r="AQ117" s="65">
        <v>629</v>
      </c>
      <c r="AR117" s="65">
        <v>623</v>
      </c>
      <c r="AS117" s="65">
        <v>618</v>
      </c>
      <c r="AT117" s="66">
        <v>614</v>
      </c>
      <c r="AU117" s="27">
        <v>614</v>
      </c>
      <c r="AV117" s="65">
        <v>608</v>
      </c>
      <c r="AW117" s="65">
        <v>603</v>
      </c>
      <c r="AX117" s="65">
        <v>597</v>
      </c>
      <c r="AY117" s="66">
        <v>587</v>
      </c>
      <c r="AZ117" s="27">
        <v>587</v>
      </c>
      <c r="BA117" s="65">
        <v>580</v>
      </c>
      <c r="BB117" s="34">
        <v>582</v>
      </c>
      <c r="BC117" s="34">
        <v>584</v>
      </c>
      <c r="BD117" s="137">
        <v>574</v>
      </c>
      <c r="BE117" s="206">
        <v>574</v>
      </c>
      <c r="BF117" s="65">
        <v>568</v>
      </c>
      <c r="BG117" s="34">
        <v>565</v>
      </c>
      <c r="BH117" s="34">
        <v>558</v>
      </c>
      <c r="BI117" s="137">
        <v>555</v>
      </c>
      <c r="BJ117" s="206">
        <v>555</v>
      </c>
      <c r="BK117" s="65">
        <v>556</v>
      </c>
      <c r="BL117" s="34">
        <v>557</v>
      </c>
      <c r="BM117" s="34">
        <v>556</v>
      </c>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row>
    <row r="118" spans="1:200">
      <c r="A118" s="67" t="s">
        <v>7</v>
      </c>
      <c r="B118" s="23"/>
      <c r="C118" s="68"/>
      <c r="D118" s="68">
        <v>3.6429872495447047E-3</v>
      </c>
      <c r="E118" s="68">
        <v>9.0744101633393193E-3</v>
      </c>
      <c r="F118" s="68">
        <v>7.194244604316502E-3</v>
      </c>
      <c r="G118" s="23"/>
      <c r="H118" s="68">
        <v>0</v>
      </c>
      <c r="I118" s="68">
        <v>3.5714285714285587E-3</v>
      </c>
      <c r="J118" s="68">
        <v>8.8967971530249379E-3</v>
      </c>
      <c r="K118" s="68">
        <v>7.0546737213403876E-3</v>
      </c>
      <c r="L118" s="26"/>
      <c r="M118" s="68">
        <v>0</v>
      </c>
      <c r="N118" s="68">
        <v>3.5026269702276291E-3</v>
      </c>
      <c r="O118" s="68">
        <v>3.4904013961605251E-3</v>
      </c>
      <c r="P118" s="68">
        <v>5.2173913043478404E-3</v>
      </c>
      <c r="Q118" s="26"/>
      <c r="R118" s="68">
        <v>3.4602076124568004E-3</v>
      </c>
      <c r="S118" s="68">
        <v>1.7241379310344307E-3</v>
      </c>
      <c r="T118" s="68">
        <v>6.8846815834766595E-3</v>
      </c>
      <c r="U118" s="68">
        <v>1.7094017094017033E-3</v>
      </c>
      <c r="V118" s="26"/>
      <c r="W118" s="68">
        <v>-1.7064846416382506E-3</v>
      </c>
      <c r="X118" s="68">
        <v>-5.12820512820511E-3</v>
      </c>
      <c r="Y118" s="68">
        <v>-1.7182130584192379E-3</v>
      </c>
      <c r="Z118" s="68">
        <v>-5.1635111876076056E-3</v>
      </c>
      <c r="AA118" s="26"/>
      <c r="AB118" s="68">
        <v>0</v>
      </c>
      <c r="AC118" s="68">
        <v>8.65051903114189E-3</v>
      </c>
      <c r="AD118" s="68">
        <v>1.7152658662092701E-2</v>
      </c>
      <c r="AE118" s="68">
        <v>1.180438448566612E-2</v>
      </c>
      <c r="AF118" s="26"/>
      <c r="AG118" s="68">
        <v>8.3333333333333037E-3</v>
      </c>
      <c r="AH118" s="68">
        <v>9.917355371900749E-3</v>
      </c>
      <c r="AI118" s="68">
        <v>1.8003273322422242E-2</v>
      </c>
      <c r="AJ118" s="68">
        <v>1.2861736334405238E-2</v>
      </c>
      <c r="AK118" s="26"/>
      <c r="AL118" s="68">
        <v>3.1746031746031633E-3</v>
      </c>
      <c r="AM118" s="68">
        <v>6.3291139240506666E-3</v>
      </c>
      <c r="AN118" s="68">
        <v>1.5723270440251014E-3</v>
      </c>
      <c r="AO118" s="68">
        <v>-3.1397174254317317E-3</v>
      </c>
      <c r="AP118" s="26"/>
      <c r="AQ118" s="68">
        <v>-9.4488188976378229E-3</v>
      </c>
      <c r="AR118" s="68">
        <v>-9.5389507154213238E-3</v>
      </c>
      <c r="AS118" s="68">
        <v>-8.0256821829856051E-3</v>
      </c>
      <c r="AT118" s="68">
        <v>-6.4724919093851474E-3</v>
      </c>
      <c r="AU118" s="26"/>
      <c r="AV118" s="68">
        <v>-9.7719869706840434E-3</v>
      </c>
      <c r="AW118" s="68">
        <v>-8.2236842105263275E-3</v>
      </c>
      <c r="AX118" s="68">
        <v>-9.9502487562188602E-3</v>
      </c>
      <c r="AY118" s="68">
        <v>-1.675041876046901E-2</v>
      </c>
      <c r="AZ118" s="26"/>
      <c r="BA118" s="68">
        <v>-1.1925042589437829E-2</v>
      </c>
      <c r="BB118" s="155">
        <v>3.4482758620688614E-3</v>
      </c>
      <c r="BC118" s="155">
        <v>3.4364261168384758E-3</v>
      </c>
      <c r="BD118" s="155">
        <v>-1.7123287671232834E-2</v>
      </c>
      <c r="BE118" s="26"/>
      <c r="BF118" s="68">
        <v>-1.0452961672473893E-2</v>
      </c>
      <c r="BG118" s="155">
        <v>-5.2816901408451189E-3</v>
      </c>
      <c r="BH118" s="155">
        <v>-1.2389380530973493E-2</v>
      </c>
      <c r="BI118" s="155">
        <v>-5.3763440860215006E-3</v>
      </c>
      <c r="BJ118" s="26"/>
      <c r="BK118" s="68">
        <v>1.8018018018017834E-3</v>
      </c>
      <c r="BL118" s="155">
        <v>1.7985611510791255E-3</v>
      </c>
      <c r="BM118" s="155">
        <v>-1.7953321364452268E-3</v>
      </c>
    </row>
    <row r="119" spans="1:200">
      <c r="A119" s="67" t="s">
        <v>8</v>
      </c>
      <c r="B119" s="23"/>
      <c r="C119" s="69"/>
      <c r="D119" s="69"/>
      <c r="E119" s="69"/>
      <c r="F119" s="69"/>
      <c r="G119" s="23">
        <v>2.0036429872495543E-2</v>
      </c>
      <c r="H119" s="69">
        <v>2.0036429872495543E-2</v>
      </c>
      <c r="I119" s="69">
        <v>1.9963702359346636E-2</v>
      </c>
      <c r="J119" s="69">
        <v>1.9784172661870603E-2</v>
      </c>
      <c r="K119" s="68">
        <v>1.9642857142857073E-2</v>
      </c>
      <c r="L119" s="23">
        <v>1.9642857142857073E-2</v>
      </c>
      <c r="M119" s="69">
        <v>1.9642857142857073E-2</v>
      </c>
      <c r="N119" s="69">
        <v>1.9572953736654908E-2</v>
      </c>
      <c r="O119" s="69">
        <v>1.4109347442680775E-2</v>
      </c>
      <c r="P119" s="68">
        <v>1.2259194395796813E-2</v>
      </c>
      <c r="Q119" s="23">
        <v>1.2259194395796813E-2</v>
      </c>
      <c r="R119" s="69">
        <v>1.5761821366024442E-2</v>
      </c>
      <c r="S119" s="69">
        <v>1.3961605584642323E-2</v>
      </c>
      <c r="T119" s="69">
        <v>1.7391304347825987E-2</v>
      </c>
      <c r="U119" s="68">
        <v>1.384083044982698E-2</v>
      </c>
      <c r="V119" s="23">
        <v>1.384083044982698E-2</v>
      </c>
      <c r="W119" s="69">
        <v>8.6206896551723755E-3</v>
      </c>
      <c r="X119" s="69">
        <v>1.7211703958692759E-3</v>
      </c>
      <c r="Y119" s="69">
        <v>-6.8376068376068133E-3</v>
      </c>
      <c r="Z119" s="68">
        <v>-1.3651877133105783E-2</v>
      </c>
      <c r="AA119" s="23">
        <v>-1.3651877133105783E-2</v>
      </c>
      <c r="AB119" s="69">
        <v>-1.1965811965811923E-2</v>
      </c>
      <c r="AC119" s="69">
        <v>1.7182130584192379E-3</v>
      </c>
      <c r="AD119" s="69">
        <v>2.06540447504302E-2</v>
      </c>
      <c r="AE119" s="68">
        <v>3.8062283737024138E-2</v>
      </c>
      <c r="AF119" s="23">
        <v>3.8062283737024138E-2</v>
      </c>
      <c r="AG119" s="69">
        <v>4.6712802768166028E-2</v>
      </c>
      <c r="AH119" s="69">
        <v>4.8027444253859297E-2</v>
      </c>
      <c r="AI119" s="69">
        <v>4.8903878583473892E-2</v>
      </c>
      <c r="AJ119" s="68">
        <v>5.0000000000000044E-2</v>
      </c>
      <c r="AK119" s="23">
        <v>5.0000000000000044E-2</v>
      </c>
      <c r="AL119" s="69">
        <v>4.4628099173553704E-2</v>
      </c>
      <c r="AM119" s="69">
        <v>4.0916530278232388E-2</v>
      </c>
      <c r="AN119" s="69">
        <v>2.4115755627009738E-2</v>
      </c>
      <c r="AO119" s="68">
        <v>7.9365079365079083E-3</v>
      </c>
      <c r="AP119" s="23">
        <v>7.9365079365079083E-3</v>
      </c>
      <c r="AQ119" s="69">
        <v>-4.746835443038E-3</v>
      </c>
      <c r="AR119" s="69">
        <v>-2.0440251572327095E-2</v>
      </c>
      <c r="AS119" s="69">
        <v>-2.9827315541601229E-2</v>
      </c>
      <c r="AT119" s="68">
        <v>-3.3070866141732269E-2</v>
      </c>
      <c r="AU119" s="23">
        <v>-3.3070866141732269E-2</v>
      </c>
      <c r="AV119" s="69">
        <v>-3.3386327503974522E-2</v>
      </c>
      <c r="AW119" s="69">
        <v>-3.2102728731942198E-2</v>
      </c>
      <c r="AX119" s="69">
        <v>-3.398058252427183E-2</v>
      </c>
      <c r="AY119" s="68">
        <v>-4.3973941368078195E-2</v>
      </c>
      <c r="AZ119" s="23">
        <v>-4.3973941368078195E-2</v>
      </c>
      <c r="BA119" s="69">
        <v>-4.6052631578947345E-2</v>
      </c>
      <c r="BB119" s="154">
        <v>-3.4825870646766122E-2</v>
      </c>
      <c r="BC119" s="154">
        <v>-2.1775544388609736E-2</v>
      </c>
      <c r="BD119" s="155">
        <v>-2.2146507666098825E-2</v>
      </c>
      <c r="BE119" s="23">
        <v>-2.2146507666098825E-2</v>
      </c>
      <c r="BF119" s="69">
        <v>-2.0689655172413834E-2</v>
      </c>
      <c r="BG119" s="154">
        <v>-2.9209621993127155E-2</v>
      </c>
      <c r="BH119" s="154">
        <v>-4.4520547945205435E-2</v>
      </c>
      <c r="BI119" s="155">
        <v>-3.3101045296167197E-2</v>
      </c>
      <c r="BJ119" s="23">
        <v>-3.3101045296167197E-2</v>
      </c>
      <c r="BK119" s="69">
        <v>-2.1126760563380254E-2</v>
      </c>
      <c r="BL119" s="154">
        <v>-1.415929203539823E-2</v>
      </c>
      <c r="BM119" s="154">
        <v>-3.5842293906810374E-3</v>
      </c>
    </row>
    <row r="120" spans="1:200" ht="11.65" customHeight="1">
      <c r="A120" s="67" t="s">
        <v>170</v>
      </c>
      <c r="B120" s="23"/>
      <c r="C120" s="69"/>
      <c r="D120" s="69"/>
      <c r="E120" s="69"/>
      <c r="F120" s="69"/>
      <c r="G120" s="23"/>
      <c r="H120" s="69"/>
      <c r="I120" s="69"/>
      <c r="J120" s="69"/>
      <c r="K120" s="68"/>
      <c r="L120" s="23"/>
      <c r="M120" s="69"/>
      <c r="N120" s="69"/>
      <c r="O120" s="69"/>
      <c r="P120" s="68"/>
      <c r="Q120" s="23"/>
      <c r="R120" s="69"/>
      <c r="S120" s="69"/>
      <c r="T120" s="69"/>
      <c r="U120" s="68"/>
      <c r="V120" s="23"/>
      <c r="W120" s="69"/>
      <c r="X120" s="69"/>
      <c r="Y120" s="69"/>
      <c r="Z120" s="68"/>
      <c r="AA120" s="23"/>
      <c r="AB120" s="69"/>
      <c r="AC120" s="69"/>
      <c r="AD120" s="69"/>
      <c r="AE120" s="68"/>
      <c r="AF120" s="23"/>
      <c r="AG120" s="69"/>
      <c r="AH120" s="69"/>
      <c r="AI120" s="69"/>
      <c r="AJ120" s="68"/>
      <c r="AK120" s="23"/>
      <c r="AL120" s="69"/>
      <c r="AM120" s="182">
        <v>4</v>
      </c>
      <c r="AN120" s="182">
        <v>1</v>
      </c>
      <c r="AO120" s="182">
        <v>-2</v>
      </c>
      <c r="AP120" s="183"/>
      <c r="AQ120" s="184">
        <v>-6</v>
      </c>
      <c r="AR120" s="184">
        <v>-6</v>
      </c>
      <c r="AS120" s="184">
        <v>-5</v>
      </c>
      <c r="AT120" s="184">
        <v>-4</v>
      </c>
      <c r="AU120" s="185">
        <v>-21</v>
      </c>
      <c r="AV120" s="184">
        <v>-6</v>
      </c>
      <c r="AW120" s="184">
        <v>-5</v>
      </c>
      <c r="AX120" s="184">
        <v>-6</v>
      </c>
      <c r="AY120" s="184">
        <v>-10</v>
      </c>
      <c r="AZ120" s="185">
        <v>-27</v>
      </c>
      <c r="BA120" s="184">
        <v>-7</v>
      </c>
      <c r="BB120" s="184">
        <v>2</v>
      </c>
      <c r="BC120" s="184">
        <v>2</v>
      </c>
      <c r="BD120" s="184">
        <v>-10</v>
      </c>
      <c r="BE120" s="185">
        <v>-13</v>
      </c>
      <c r="BF120" s="184">
        <v>-6</v>
      </c>
      <c r="BG120" s="184">
        <v>-3</v>
      </c>
      <c r="BH120" s="184">
        <v>-7</v>
      </c>
      <c r="BI120" s="184">
        <v>-3</v>
      </c>
      <c r="BJ120" s="185">
        <v>-19</v>
      </c>
      <c r="BK120" s="184">
        <v>1</v>
      </c>
      <c r="BL120" s="184">
        <v>1</v>
      </c>
      <c r="BM120" s="184">
        <v>-1</v>
      </c>
    </row>
    <row r="121" spans="1:200" ht="8.25" customHeight="1">
      <c r="A121" s="67"/>
      <c r="B121" s="23"/>
      <c r="C121" s="69"/>
      <c r="D121" s="69"/>
      <c r="E121" s="69"/>
      <c r="F121" s="69"/>
      <c r="G121" s="23"/>
      <c r="H121" s="69"/>
      <c r="I121" s="69"/>
      <c r="J121" s="69"/>
      <c r="K121" s="68"/>
      <c r="L121" s="23"/>
      <c r="M121" s="69"/>
      <c r="N121" s="69"/>
      <c r="O121" s="69"/>
      <c r="P121" s="68"/>
      <c r="Q121" s="23"/>
      <c r="R121" s="69"/>
      <c r="S121" s="69"/>
      <c r="T121" s="69"/>
      <c r="U121" s="68"/>
      <c r="V121" s="23"/>
      <c r="W121" s="69"/>
      <c r="X121" s="69"/>
      <c r="Y121" s="69"/>
      <c r="Z121" s="68"/>
      <c r="AA121" s="23"/>
      <c r="AB121" s="69"/>
      <c r="AC121" s="69"/>
      <c r="AD121" s="69"/>
      <c r="AE121" s="68"/>
      <c r="AF121" s="23"/>
      <c r="AG121" s="69"/>
      <c r="AH121" s="69"/>
      <c r="AI121" s="69"/>
      <c r="AJ121" s="68"/>
      <c r="AK121" s="23"/>
      <c r="AL121" s="69"/>
      <c r="AM121" s="78"/>
      <c r="AN121" s="78"/>
      <c r="AO121" s="68"/>
      <c r="AP121" s="23"/>
      <c r="AQ121" s="69"/>
      <c r="AR121" s="78"/>
      <c r="AS121" s="78"/>
      <c r="AT121" s="68"/>
      <c r="AU121" s="23"/>
      <c r="AV121" s="69"/>
      <c r="AW121" s="69"/>
      <c r="AX121" s="69"/>
      <c r="AY121" s="68"/>
      <c r="AZ121" s="23"/>
      <c r="BA121" s="69"/>
      <c r="BB121" s="154"/>
      <c r="BC121" s="154"/>
      <c r="BD121" s="155"/>
      <c r="BE121" s="23"/>
      <c r="BF121" s="69"/>
      <c r="BG121" s="154"/>
      <c r="BH121" s="154"/>
      <c r="BI121" s="155"/>
      <c r="BJ121" s="23"/>
      <c r="BK121" s="69"/>
      <c r="BL121" s="154"/>
      <c r="BM121" s="154"/>
    </row>
    <row r="122" spans="1:200">
      <c r="A122" s="65" t="s">
        <v>330</v>
      </c>
      <c r="B122" s="36">
        <v>217</v>
      </c>
      <c r="C122" s="65">
        <v>231</v>
      </c>
      <c r="D122" s="65">
        <v>230</v>
      </c>
      <c r="E122" s="65">
        <v>226</v>
      </c>
      <c r="F122" s="65">
        <v>225</v>
      </c>
      <c r="G122" s="36">
        <v>228</v>
      </c>
      <c r="H122" s="65">
        <v>228</v>
      </c>
      <c r="I122" s="65">
        <v>224</v>
      </c>
      <c r="J122" s="65">
        <v>224</v>
      </c>
      <c r="K122" s="66">
        <v>229</v>
      </c>
      <c r="L122" s="27">
        <v>226</v>
      </c>
      <c r="M122" s="65">
        <v>229</v>
      </c>
      <c r="N122" s="65">
        <v>231</v>
      </c>
      <c r="O122" s="65">
        <v>229</v>
      </c>
      <c r="P122" s="66">
        <v>231</v>
      </c>
      <c r="Q122" s="27">
        <v>230</v>
      </c>
      <c r="R122" s="65">
        <v>234</v>
      </c>
      <c r="S122" s="65">
        <v>232</v>
      </c>
      <c r="T122" s="65">
        <v>232</v>
      </c>
      <c r="U122" s="66">
        <v>229</v>
      </c>
      <c r="V122" s="27">
        <v>232</v>
      </c>
      <c r="W122" s="65">
        <v>237</v>
      </c>
      <c r="X122" s="65">
        <v>234</v>
      </c>
      <c r="Y122" s="65">
        <v>231</v>
      </c>
      <c r="Z122" s="66">
        <v>234</v>
      </c>
      <c r="AA122" s="27">
        <v>234</v>
      </c>
      <c r="AB122" s="65">
        <v>233</v>
      </c>
      <c r="AC122" s="65">
        <v>232</v>
      </c>
      <c r="AD122" s="65">
        <v>233</v>
      </c>
      <c r="AE122" s="66">
        <v>233</v>
      </c>
      <c r="AF122" s="27">
        <v>233</v>
      </c>
      <c r="AG122" s="65">
        <v>234</v>
      </c>
      <c r="AH122" s="65">
        <v>234</v>
      </c>
      <c r="AI122" s="65">
        <v>234</v>
      </c>
      <c r="AJ122" s="66">
        <v>234</v>
      </c>
      <c r="AK122" s="27">
        <v>234</v>
      </c>
      <c r="AL122" s="65">
        <v>232</v>
      </c>
      <c r="AM122" s="65">
        <v>231</v>
      </c>
      <c r="AN122" s="65">
        <v>233</v>
      </c>
      <c r="AO122" s="66">
        <v>235</v>
      </c>
      <c r="AP122" s="27">
        <v>233</v>
      </c>
      <c r="AQ122" s="65">
        <v>231</v>
      </c>
      <c r="AR122" s="65">
        <v>231</v>
      </c>
      <c r="AS122" s="65">
        <v>233</v>
      </c>
      <c r="AT122" s="66">
        <v>237</v>
      </c>
      <c r="AU122" s="27">
        <v>233</v>
      </c>
      <c r="AV122" s="65">
        <v>232</v>
      </c>
      <c r="AW122" s="65">
        <v>229</v>
      </c>
      <c r="AX122" s="65">
        <v>226</v>
      </c>
      <c r="AY122" s="66">
        <v>226</v>
      </c>
      <c r="AZ122" s="27">
        <v>228</v>
      </c>
      <c r="BA122" s="65">
        <v>214</v>
      </c>
      <c r="BB122" s="34">
        <v>215</v>
      </c>
      <c r="BC122" s="34">
        <v>210</v>
      </c>
      <c r="BD122" s="137">
        <v>206</v>
      </c>
      <c r="BE122" s="206">
        <v>211</v>
      </c>
      <c r="BF122" s="65">
        <v>200</v>
      </c>
      <c r="BG122" s="34">
        <v>197</v>
      </c>
      <c r="BH122" s="34">
        <v>195</v>
      </c>
      <c r="BI122" s="137">
        <v>195</v>
      </c>
      <c r="BJ122" s="206">
        <v>197</v>
      </c>
      <c r="BK122" s="65">
        <v>195</v>
      </c>
      <c r="BL122" s="34">
        <v>190</v>
      </c>
      <c r="BM122" s="34">
        <v>187</v>
      </c>
    </row>
    <row r="123" spans="1:200" ht="10.5" customHeight="1">
      <c r="A123" s="67" t="s">
        <v>7</v>
      </c>
      <c r="B123" s="23"/>
      <c r="C123" s="68"/>
      <c r="D123" s="68">
        <v>-4.3290043290042934E-3</v>
      </c>
      <c r="E123" s="68">
        <v>-1.7391304347826098E-2</v>
      </c>
      <c r="F123" s="68">
        <v>-4.4247787610619538E-3</v>
      </c>
      <c r="G123" s="23"/>
      <c r="H123" s="68">
        <v>1.3333333333333419E-2</v>
      </c>
      <c r="I123" s="68">
        <v>-1.7543859649122862E-2</v>
      </c>
      <c r="J123" s="68">
        <v>0</v>
      </c>
      <c r="K123" s="68">
        <v>2.2321428571428603E-2</v>
      </c>
      <c r="L123" s="26"/>
      <c r="M123" s="68">
        <v>0</v>
      </c>
      <c r="N123" s="68">
        <v>8.733624454148492E-3</v>
      </c>
      <c r="O123" s="68">
        <v>-8.6580086580086979E-3</v>
      </c>
      <c r="P123" s="68">
        <v>8.733624454148492E-3</v>
      </c>
      <c r="Q123" s="26"/>
      <c r="R123" s="68">
        <v>1.298701298701288E-2</v>
      </c>
      <c r="S123" s="68">
        <v>-8.5470085470085166E-3</v>
      </c>
      <c r="T123" s="68">
        <v>0</v>
      </c>
      <c r="U123" s="68">
        <v>-1.2931034482758674E-2</v>
      </c>
      <c r="V123" s="26"/>
      <c r="W123" s="68">
        <v>3.4934497816593968E-2</v>
      </c>
      <c r="X123" s="68">
        <v>-1.2658227848101222E-2</v>
      </c>
      <c r="Y123" s="68">
        <v>-1.2820512820512775E-2</v>
      </c>
      <c r="Z123" s="68">
        <v>1.298701298701288E-2</v>
      </c>
      <c r="AA123" s="26"/>
      <c r="AB123" s="68">
        <v>-4.2735042735042583E-3</v>
      </c>
      <c r="AC123" s="68">
        <v>-4.2918454935622075E-3</v>
      </c>
      <c r="AD123" s="68">
        <v>4.3103448275862988E-3</v>
      </c>
      <c r="AE123" s="68">
        <v>0</v>
      </c>
      <c r="AF123" s="26"/>
      <c r="AG123" s="68">
        <v>4.2918454935623185E-3</v>
      </c>
      <c r="AH123" s="68">
        <v>0</v>
      </c>
      <c r="AI123" s="68">
        <v>0</v>
      </c>
      <c r="AJ123" s="68">
        <v>0</v>
      </c>
      <c r="AK123" s="26"/>
      <c r="AL123" s="68">
        <v>-8.5470085470085166E-3</v>
      </c>
      <c r="AM123" s="68">
        <v>-4.3103448275861878E-3</v>
      </c>
      <c r="AN123" s="68">
        <v>8.6580086580085869E-3</v>
      </c>
      <c r="AO123" s="68">
        <v>8.5836909871244149E-3</v>
      </c>
      <c r="AP123" s="26"/>
      <c r="AQ123" s="68">
        <v>-1.7021276595744705E-2</v>
      </c>
      <c r="AR123" s="68">
        <v>0</v>
      </c>
      <c r="AS123" s="68">
        <v>8.6580086580085869E-3</v>
      </c>
      <c r="AT123" s="68">
        <v>1.716738197424883E-2</v>
      </c>
      <c r="AU123" s="26"/>
      <c r="AV123" s="68">
        <v>-2.1097046413502074E-2</v>
      </c>
      <c r="AW123" s="68">
        <v>-1.2931034482758674E-2</v>
      </c>
      <c r="AX123" s="68">
        <v>-1.3100436681222738E-2</v>
      </c>
      <c r="AY123" s="68">
        <v>0</v>
      </c>
      <c r="AZ123" s="26"/>
      <c r="BA123" s="68">
        <v>-5.3097345132743334E-2</v>
      </c>
      <c r="BB123" s="155">
        <v>4.6728971962617383E-3</v>
      </c>
      <c r="BC123" s="155">
        <v>-2.3255813953488413E-2</v>
      </c>
      <c r="BD123" s="155">
        <v>-1.9047619047619091E-2</v>
      </c>
      <c r="BE123" s="26"/>
      <c r="BF123" s="68">
        <v>-2.9126213592232997E-2</v>
      </c>
      <c r="BG123" s="155">
        <v>-1.5000000000000013E-2</v>
      </c>
      <c r="BH123" s="155">
        <v>-1.0152284263959421E-2</v>
      </c>
      <c r="BI123" s="155">
        <v>0</v>
      </c>
      <c r="BJ123" s="26"/>
      <c r="BK123" s="68">
        <v>0</v>
      </c>
      <c r="BL123" s="155">
        <v>-2.5641025641025661E-2</v>
      </c>
      <c r="BM123" s="155">
        <v>-1.5789473684210575E-2</v>
      </c>
    </row>
    <row r="124" spans="1:200">
      <c r="A124" s="67" t="s">
        <v>8</v>
      </c>
      <c r="B124" s="23"/>
      <c r="C124" s="69"/>
      <c r="D124" s="69"/>
      <c r="E124" s="69"/>
      <c r="F124" s="69"/>
      <c r="G124" s="23">
        <v>5.0691244239631228E-2</v>
      </c>
      <c r="H124" s="69">
        <v>-1.2987012987012991E-2</v>
      </c>
      <c r="I124" s="69">
        <v>-2.6086956521739091E-2</v>
      </c>
      <c r="J124" s="69">
        <v>-8.8495575221239076E-3</v>
      </c>
      <c r="K124" s="68">
        <v>1.777777777777767E-2</v>
      </c>
      <c r="L124" s="23">
        <v>-8.7719298245614308E-3</v>
      </c>
      <c r="M124" s="69">
        <v>4.3859649122806044E-3</v>
      </c>
      <c r="N124" s="69">
        <v>3.125E-2</v>
      </c>
      <c r="O124" s="69">
        <v>2.2321428571428603E-2</v>
      </c>
      <c r="P124" s="68">
        <v>8.733624454148492E-3</v>
      </c>
      <c r="Q124" s="23">
        <v>1.7699115044247815E-2</v>
      </c>
      <c r="R124" s="69">
        <v>2.1834061135371119E-2</v>
      </c>
      <c r="S124" s="69">
        <v>4.3290043290042934E-3</v>
      </c>
      <c r="T124" s="69">
        <v>1.3100436681222627E-2</v>
      </c>
      <c r="U124" s="68">
        <v>-8.6580086580086979E-3</v>
      </c>
      <c r="V124" s="23">
        <v>8.6956521739129933E-3</v>
      </c>
      <c r="W124" s="69">
        <v>1.2820512820512775E-2</v>
      </c>
      <c r="X124" s="69">
        <v>8.6206896551723755E-3</v>
      </c>
      <c r="Y124" s="69">
        <v>-4.3103448275861878E-3</v>
      </c>
      <c r="Z124" s="68">
        <v>2.1834061135371119E-2</v>
      </c>
      <c r="AA124" s="23">
        <v>0.01</v>
      </c>
      <c r="AB124" s="69">
        <v>-1.6877637130801704E-2</v>
      </c>
      <c r="AC124" s="69">
        <v>-8.5470085470085166E-3</v>
      </c>
      <c r="AD124" s="69">
        <v>8.6580086580085869E-3</v>
      </c>
      <c r="AE124" s="68">
        <v>-4.2735042735042583E-3</v>
      </c>
      <c r="AF124" s="23">
        <v>-4.2735042735042583E-3</v>
      </c>
      <c r="AG124" s="69">
        <v>4.2918454935623185E-3</v>
      </c>
      <c r="AH124" s="69">
        <v>8.6206896551723755E-3</v>
      </c>
      <c r="AI124" s="69">
        <v>4.2918454935623185E-3</v>
      </c>
      <c r="AJ124" s="68">
        <v>4.2918454935623185E-3</v>
      </c>
      <c r="AK124" s="23">
        <v>4.2918454935623185E-3</v>
      </c>
      <c r="AL124" s="69">
        <v>-8.5470085470085166E-3</v>
      </c>
      <c r="AM124" s="69">
        <v>-1.2820512820512775E-2</v>
      </c>
      <c r="AN124" s="69">
        <v>-4.2735042735042583E-3</v>
      </c>
      <c r="AO124" s="68">
        <v>4.2735042735042583E-3</v>
      </c>
      <c r="AP124" s="23">
        <v>-4.2735042735042583E-3</v>
      </c>
      <c r="AQ124" s="69">
        <v>-4.3103448275861878E-3</v>
      </c>
      <c r="AR124" s="69">
        <v>0</v>
      </c>
      <c r="AS124" s="69">
        <v>0</v>
      </c>
      <c r="AT124" s="68">
        <v>8.5106382978723527E-3</v>
      </c>
      <c r="AU124" s="23">
        <v>0</v>
      </c>
      <c r="AV124" s="69">
        <v>4.3290043290042934E-3</v>
      </c>
      <c r="AW124" s="69">
        <v>-8.6580086580086979E-3</v>
      </c>
      <c r="AX124" s="69">
        <v>-3.0042918454935674E-2</v>
      </c>
      <c r="AY124" s="68">
        <v>-4.641350210970463E-2</v>
      </c>
      <c r="AZ124" s="23">
        <v>-2.1459227467811148E-2</v>
      </c>
      <c r="BA124" s="69">
        <v>-7.7586206896551713E-2</v>
      </c>
      <c r="BB124" s="154">
        <v>-6.1135371179039333E-2</v>
      </c>
      <c r="BC124" s="154">
        <v>-7.0796460176991149E-2</v>
      </c>
      <c r="BD124" s="155">
        <v>-8.8495575221238965E-2</v>
      </c>
      <c r="BE124" s="23">
        <v>-7.456140350877194E-2</v>
      </c>
      <c r="BF124" s="69">
        <v>-6.5420560747663559E-2</v>
      </c>
      <c r="BG124" s="154">
        <v>-8.3720930232558111E-2</v>
      </c>
      <c r="BH124" s="154">
        <v>-7.1428571428571397E-2</v>
      </c>
      <c r="BI124" s="155">
        <v>-5.3398058252427161E-2</v>
      </c>
      <c r="BJ124" s="23">
        <v>-6.6350710900473953E-2</v>
      </c>
      <c r="BK124" s="69">
        <v>-2.5000000000000022E-2</v>
      </c>
      <c r="BL124" s="154">
        <v>-3.5532994923857864E-2</v>
      </c>
      <c r="BM124" s="154">
        <v>-4.1025641025640991E-2</v>
      </c>
    </row>
    <row r="125" spans="1:200" ht="9.75" customHeight="1">
      <c r="A125" s="67"/>
      <c r="B125" s="23"/>
      <c r="C125" s="69"/>
      <c r="D125" s="69"/>
      <c r="E125" s="69"/>
      <c r="F125" s="69"/>
      <c r="G125" s="23"/>
      <c r="H125" s="69"/>
      <c r="I125" s="69"/>
      <c r="J125" s="69"/>
      <c r="K125" s="68"/>
      <c r="L125" s="23"/>
      <c r="M125" s="69"/>
      <c r="N125" s="69"/>
      <c r="O125" s="69"/>
      <c r="P125" s="68"/>
      <c r="Q125" s="23"/>
      <c r="R125" s="69"/>
      <c r="S125" s="69"/>
      <c r="T125" s="69"/>
      <c r="U125" s="68"/>
      <c r="V125" s="23"/>
      <c r="W125" s="69"/>
      <c r="X125" s="69"/>
      <c r="Y125" s="69"/>
      <c r="Z125" s="68"/>
      <c r="AA125" s="23"/>
      <c r="AB125" s="69"/>
      <c r="AC125" s="69"/>
      <c r="AD125" s="69"/>
      <c r="AE125" s="68"/>
      <c r="AF125" s="23"/>
      <c r="AG125" s="69"/>
      <c r="AH125" s="69"/>
      <c r="AI125" s="69"/>
      <c r="AJ125" s="68"/>
      <c r="AK125" s="23"/>
      <c r="AL125" s="69"/>
      <c r="AM125" s="69"/>
      <c r="AN125" s="69"/>
      <c r="AO125" s="68"/>
      <c r="AP125" s="23"/>
      <c r="AQ125" s="69"/>
      <c r="AR125" s="69"/>
      <c r="AS125" s="69"/>
      <c r="AT125" s="68"/>
      <c r="AU125" s="23"/>
      <c r="AV125" s="69"/>
      <c r="AW125" s="69"/>
      <c r="AX125" s="69"/>
      <c r="AY125" s="68"/>
      <c r="AZ125" s="23"/>
      <c r="BA125" s="69"/>
      <c r="BB125" s="154"/>
      <c r="BC125" s="154"/>
      <c r="BD125" s="155"/>
      <c r="BE125" s="23"/>
      <c r="BF125" s="69"/>
      <c r="BG125" s="154"/>
      <c r="BH125" s="154"/>
      <c r="BI125" s="155"/>
      <c r="BJ125" s="23"/>
      <c r="BK125" s="69"/>
      <c r="BL125" s="154"/>
      <c r="BM125" s="154"/>
    </row>
    <row r="126" spans="1:200">
      <c r="A126" s="65" t="s">
        <v>134</v>
      </c>
      <c r="B126" s="92" t="s">
        <v>40</v>
      </c>
      <c r="C126" s="75" t="s">
        <v>40</v>
      </c>
      <c r="D126" s="75" t="s">
        <v>40</v>
      </c>
      <c r="E126" s="75" t="s">
        <v>40</v>
      </c>
      <c r="F126" s="75" t="s">
        <v>40</v>
      </c>
      <c r="G126" s="92" t="s">
        <v>40</v>
      </c>
      <c r="H126" s="85">
        <v>3.6999999999999998E-2</v>
      </c>
      <c r="I126" s="85">
        <v>3.1E-2</v>
      </c>
      <c r="J126" s="85">
        <v>3.3000000000000002E-2</v>
      </c>
      <c r="K126" s="85">
        <v>3.2000000000000001E-2</v>
      </c>
      <c r="L126" s="37">
        <v>0.13300000000000001</v>
      </c>
      <c r="M126" s="85">
        <v>3.5000000000000003E-2</v>
      </c>
      <c r="N126" s="85">
        <v>3.1E-2</v>
      </c>
      <c r="O126" s="85">
        <v>3.3000000000000002E-2</v>
      </c>
      <c r="P126" s="85">
        <v>3.1E-2</v>
      </c>
      <c r="Q126" s="37">
        <v>0.13</v>
      </c>
      <c r="R126" s="85">
        <v>3.3000000000000002E-2</v>
      </c>
      <c r="S126" s="85">
        <v>2.9000000000000001E-2</v>
      </c>
      <c r="T126" s="85">
        <v>2.8000000000000001E-2</v>
      </c>
      <c r="U126" s="85">
        <v>2.8000000000000001E-2</v>
      </c>
      <c r="V126" s="37">
        <v>0.11899999999999999</v>
      </c>
      <c r="W126" s="85">
        <v>3.5999999999999997E-2</v>
      </c>
      <c r="X126" s="85">
        <v>3.9E-2</v>
      </c>
      <c r="Y126" s="85">
        <v>4.1000000000000002E-2</v>
      </c>
      <c r="Z126" s="85">
        <v>3.7999999999999999E-2</v>
      </c>
      <c r="AA126" s="133">
        <v>0.154</v>
      </c>
      <c r="AB126" s="85">
        <v>3.7999999999999999E-2</v>
      </c>
      <c r="AC126" s="85">
        <v>3.2000000000000001E-2</v>
      </c>
      <c r="AD126" s="85">
        <v>3.4000000000000002E-2</v>
      </c>
      <c r="AE126" s="85">
        <v>0.03</v>
      </c>
      <c r="AF126" s="133">
        <v>0.13500000000000001</v>
      </c>
      <c r="AG126" s="85">
        <v>3.5999999999999997E-2</v>
      </c>
      <c r="AH126" s="85">
        <v>3.1E-2</v>
      </c>
      <c r="AI126" s="85">
        <v>3.2000000000000001E-2</v>
      </c>
      <c r="AJ126" s="85">
        <v>2.9000000000000001E-2</v>
      </c>
      <c r="AK126" s="133">
        <v>0.128</v>
      </c>
      <c r="AL126" s="156">
        <v>3.4000000000000002E-2</v>
      </c>
      <c r="AM126" s="85">
        <v>3.1E-2</v>
      </c>
      <c r="AN126" s="85">
        <v>3.9E-2</v>
      </c>
      <c r="AO126" s="85">
        <v>3.5000000000000003E-2</v>
      </c>
      <c r="AP126" s="133">
        <v>0.13900000000000001</v>
      </c>
      <c r="AQ126" s="156">
        <v>4.2000000000000003E-2</v>
      </c>
      <c r="AR126" s="85">
        <v>3.5999999999999997E-2</v>
      </c>
      <c r="AS126" s="85">
        <v>4.4999999999999998E-2</v>
      </c>
      <c r="AT126" s="85">
        <v>3.6000000000000011E-2</v>
      </c>
      <c r="AU126" s="133">
        <v>0.159</v>
      </c>
      <c r="AV126" s="156">
        <v>4.2999999999999997E-2</v>
      </c>
      <c r="AW126" s="156">
        <v>3.7999999999999999E-2</v>
      </c>
      <c r="AX126" s="156">
        <v>4.8000000000000001E-2</v>
      </c>
      <c r="AY126" s="85">
        <v>5.8999999999999997E-2</v>
      </c>
      <c r="AZ126" s="133">
        <v>0.188</v>
      </c>
      <c r="BA126" s="156">
        <v>6.0999999999999999E-2</v>
      </c>
      <c r="BB126" s="156">
        <v>4.7E-2</v>
      </c>
      <c r="BC126" s="156">
        <v>5.0999999999999997E-2</v>
      </c>
      <c r="BD126" s="156">
        <v>5.6000000000000008E-2</v>
      </c>
      <c r="BE126" s="133">
        <v>0.215</v>
      </c>
      <c r="BF126" s="156">
        <v>5.6000000000000001E-2</v>
      </c>
      <c r="BG126" s="156">
        <v>4.9000000000000002E-2</v>
      </c>
      <c r="BH126" s="156">
        <v>5.5E-2</v>
      </c>
      <c r="BI126" s="156">
        <v>5.1999999999999998E-2</v>
      </c>
      <c r="BJ126" s="133">
        <v>0.21199999999999999</v>
      </c>
      <c r="BK126" s="156">
        <v>5.8999999999999997E-2</v>
      </c>
      <c r="BL126" s="156">
        <v>4.8000000000000001E-2</v>
      </c>
      <c r="BM126" s="156">
        <v>5.3999999999999999E-2</v>
      </c>
    </row>
    <row r="127" spans="1:200" ht="8.25" customHeight="1">
      <c r="A127" s="65"/>
      <c r="B127" s="92"/>
      <c r="C127" s="75"/>
      <c r="D127" s="75"/>
      <c r="E127" s="75"/>
      <c r="F127" s="75"/>
      <c r="G127" s="92"/>
      <c r="H127" s="85"/>
      <c r="I127" s="85"/>
      <c r="J127" s="85"/>
      <c r="K127" s="85"/>
      <c r="L127" s="37"/>
      <c r="M127" s="85"/>
      <c r="N127" s="85"/>
      <c r="O127" s="85"/>
      <c r="P127" s="85"/>
      <c r="Q127" s="37"/>
      <c r="R127" s="85"/>
      <c r="S127" s="85"/>
      <c r="T127" s="85"/>
      <c r="U127" s="85"/>
      <c r="V127" s="37"/>
      <c r="W127" s="85"/>
      <c r="X127" s="85"/>
      <c r="Y127" s="85"/>
      <c r="Z127" s="85"/>
      <c r="AA127" s="26"/>
      <c r="AB127" s="85"/>
      <c r="AC127" s="85"/>
      <c r="AD127" s="85"/>
      <c r="AE127" s="85"/>
      <c r="AF127" s="26"/>
      <c r="AG127" s="85"/>
      <c r="AH127" s="85"/>
      <c r="AI127" s="85"/>
      <c r="AJ127" s="85"/>
      <c r="AK127" s="26"/>
      <c r="AL127" s="85"/>
      <c r="AM127" s="85"/>
      <c r="AN127" s="85"/>
      <c r="AO127" s="85"/>
      <c r="AP127" s="26"/>
      <c r="AQ127" s="85"/>
      <c r="AR127" s="85"/>
      <c r="AS127" s="85"/>
      <c r="AT127" s="85"/>
      <c r="AU127" s="26"/>
      <c r="AV127" s="85"/>
      <c r="AW127" s="85"/>
      <c r="AX127" s="85"/>
      <c r="AY127" s="85"/>
      <c r="AZ127" s="26"/>
      <c r="BA127" s="85"/>
      <c r="BB127" s="85"/>
      <c r="BC127" s="85"/>
      <c r="BD127" s="85"/>
      <c r="BE127" s="26"/>
      <c r="BF127" s="85"/>
      <c r="BG127" s="85"/>
      <c r="BH127" s="85"/>
      <c r="BI127" s="85"/>
      <c r="BJ127" s="26"/>
      <c r="BK127" s="85"/>
      <c r="BL127" s="85"/>
      <c r="BM127" s="85"/>
    </row>
    <row r="128" spans="1:200">
      <c r="A128" s="65" t="s">
        <v>17</v>
      </c>
      <c r="B128" s="92" t="s">
        <v>40</v>
      </c>
      <c r="C128" s="75"/>
      <c r="D128" s="75"/>
      <c r="E128" s="75"/>
      <c r="F128" s="75"/>
      <c r="G128" s="132">
        <v>1999</v>
      </c>
      <c r="H128" s="85"/>
      <c r="I128" s="85"/>
      <c r="J128" s="85"/>
      <c r="K128" s="85"/>
      <c r="L128" s="132">
        <v>2158</v>
      </c>
      <c r="M128" s="85"/>
      <c r="N128" s="85"/>
      <c r="O128" s="85"/>
      <c r="P128" s="85"/>
      <c r="Q128" s="132">
        <v>2229</v>
      </c>
      <c r="R128" s="112" t="s">
        <v>35</v>
      </c>
      <c r="S128" s="112" t="s">
        <v>35</v>
      </c>
      <c r="T128" s="112" t="s">
        <v>35</v>
      </c>
      <c r="U128" s="112" t="s">
        <v>35</v>
      </c>
      <c r="V128" s="132">
        <v>2227</v>
      </c>
      <c r="W128" s="112" t="s">
        <v>35</v>
      </c>
      <c r="X128" s="112" t="s">
        <v>35</v>
      </c>
      <c r="Y128" s="112" t="s">
        <v>35</v>
      </c>
      <c r="Z128" s="112" t="s">
        <v>35</v>
      </c>
      <c r="AA128" s="132">
        <v>2276</v>
      </c>
      <c r="AB128" s="112" t="s">
        <v>35</v>
      </c>
      <c r="AC128" s="112" t="s">
        <v>35</v>
      </c>
      <c r="AD128" s="112" t="s">
        <v>35</v>
      </c>
      <c r="AE128" s="112" t="s">
        <v>35</v>
      </c>
      <c r="AF128" s="132">
        <v>2208</v>
      </c>
      <c r="AG128" s="112" t="s">
        <v>35</v>
      </c>
      <c r="AH128" s="112" t="s">
        <v>35</v>
      </c>
      <c r="AI128" s="112" t="s">
        <v>35</v>
      </c>
      <c r="AJ128" s="66">
        <v>2042</v>
      </c>
      <c r="AK128" s="132">
        <v>2042</v>
      </c>
      <c r="AL128" s="112" t="s">
        <v>35</v>
      </c>
      <c r="AM128" s="112" t="s">
        <v>35</v>
      </c>
      <c r="AN128" s="112" t="s">
        <v>35</v>
      </c>
      <c r="AO128" s="66">
        <v>1984</v>
      </c>
      <c r="AP128" s="132">
        <v>1984</v>
      </c>
      <c r="AQ128" s="112" t="s">
        <v>35</v>
      </c>
      <c r="AR128" s="112" t="s">
        <v>35</v>
      </c>
      <c r="AS128" s="112" t="s">
        <v>35</v>
      </c>
      <c r="AT128" s="66">
        <v>1753</v>
      </c>
      <c r="AU128" s="132">
        <v>1753</v>
      </c>
      <c r="AV128" s="112" t="s">
        <v>35</v>
      </c>
      <c r="AW128" s="112" t="s">
        <v>35</v>
      </c>
      <c r="AX128" s="112" t="s">
        <v>35</v>
      </c>
      <c r="AY128" s="66">
        <v>1680</v>
      </c>
      <c r="AZ128" s="132">
        <v>1680</v>
      </c>
      <c r="BA128" s="112" t="s">
        <v>35</v>
      </c>
      <c r="BB128" s="112" t="s">
        <v>35</v>
      </c>
      <c r="BC128" s="112" t="s">
        <v>35</v>
      </c>
      <c r="BD128" s="66">
        <v>1532</v>
      </c>
      <c r="BE128" s="132">
        <v>1532</v>
      </c>
      <c r="BF128" s="112" t="s">
        <v>35</v>
      </c>
      <c r="BG128" s="66">
        <v>1350</v>
      </c>
      <c r="BH128" s="112" t="s">
        <v>35</v>
      </c>
      <c r="BI128" s="66">
        <v>1335</v>
      </c>
      <c r="BJ128" s="132">
        <v>1335</v>
      </c>
      <c r="BK128" s="112" t="s">
        <v>35</v>
      </c>
      <c r="BL128" s="112" t="s">
        <v>35</v>
      </c>
      <c r="BM128" s="112" t="s">
        <v>35</v>
      </c>
    </row>
    <row r="129" spans="1:200" ht="9" customHeight="1">
      <c r="A129" s="67" t="s">
        <v>8</v>
      </c>
      <c r="B129" s="23"/>
      <c r="C129" s="69"/>
      <c r="D129" s="69"/>
      <c r="E129" s="69"/>
      <c r="F129" s="69"/>
      <c r="G129" s="23"/>
      <c r="H129" s="69"/>
      <c r="I129" s="69"/>
      <c r="J129" s="69"/>
      <c r="K129" s="68"/>
      <c r="L129" s="23">
        <v>7.9539769884942491E-2</v>
      </c>
      <c r="M129" s="69"/>
      <c r="N129" s="69"/>
      <c r="O129" s="69"/>
      <c r="P129" s="68"/>
      <c r="Q129" s="23">
        <v>3.2900834105653365E-2</v>
      </c>
      <c r="R129" s="69"/>
      <c r="S129" s="69"/>
      <c r="T129" s="69"/>
      <c r="U129" s="68"/>
      <c r="V129" s="23">
        <v>-8.9726334679229858E-4</v>
      </c>
      <c r="W129" s="69"/>
      <c r="X129" s="69"/>
      <c r="Y129" s="69"/>
      <c r="Z129" s="68"/>
      <c r="AA129" s="23">
        <v>2.2002694207454043E-2</v>
      </c>
      <c r="AB129" s="69"/>
      <c r="AC129" s="69"/>
      <c r="AD129" s="69"/>
      <c r="AE129" s="68"/>
      <c r="AF129" s="23">
        <v>-2.9876977152899831E-2</v>
      </c>
      <c r="AG129" s="69"/>
      <c r="AH129" s="69"/>
      <c r="AI129" s="69"/>
      <c r="AJ129" s="68"/>
      <c r="AK129" s="23">
        <v>-7.51811594202898E-2</v>
      </c>
      <c r="AL129" s="69"/>
      <c r="AM129" s="69"/>
      <c r="AN129" s="69"/>
      <c r="AO129" s="68"/>
      <c r="AP129" s="23">
        <v>-2.8403525954946107E-2</v>
      </c>
      <c r="AQ129" s="69"/>
      <c r="AR129" s="69"/>
      <c r="AS129" s="69"/>
      <c r="AT129" s="68"/>
      <c r="AU129" s="23">
        <v>-0.11643145161290325</v>
      </c>
      <c r="AV129" s="69"/>
      <c r="AW129" s="69"/>
      <c r="AX129" s="69"/>
      <c r="AY129" s="68"/>
      <c r="AZ129" s="23">
        <v>-4.164289788933262E-2</v>
      </c>
      <c r="BA129" s="69"/>
      <c r="BB129" s="69"/>
      <c r="BC129" s="69"/>
      <c r="BD129" s="68"/>
      <c r="BE129" s="23">
        <v>-8.8095238095238115E-2</v>
      </c>
      <c r="BF129" s="69"/>
      <c r="BG129" s="69"/>
      <c r="BH129" s="69"/>
      <c r="BI129" s="68"/>
      <c r="BJ129" s="23">
        <v>-0.12859007832898173</v>
      </c>
      <c r="BK129" s="69"/>
      <c r="BL129" s="69"/>
      <c r="BM129" s="69"/>
    </row>
    <row r="130" spans="1:200" s="44" customFormat="1" ht="4.5" customHeight="1">
      <c r="A130" s="85"/>
      <c r="B130" s="157"/>
      <c r="C130" s="85"/>
      <c r="D130" s="85"/>
      <c r="E130" s="85"/>
      <c r="F130" s="85"/>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85"/>
      <c r="AC130" s="85"/>
      <c r="AD130" s="85"/>
      <c r="AE130" s="85"/>
      <c r="AF130" s="157"/>
      <c r="AG130" s="85"/>
      <c r="AH130" s="85"/>
      <c r="AI130" s="85"/>
      <c r="AJ130" s="85"/>
      <c r="AK130" s="157"/>
      <c r="AL130" s="85"/>
      <c r="AM130" s="85"/>
      <c r="AN130" s="85"/>
      <c r="AO130" s="85"/>
      <c r="AP130" s="157"/>
      <c r="AQ130" s="85"/>
      <c r="AR130" s="85"/>
      <c r="AS130" s="85"/>
      <c r="AT130" s="85"/>
      <c r="AU130" s="157"/>
      <c r="AV130" s="85"/>
      <c r="AW130" s="85"/>
      <c r="AX130" s="85"/>
      <c r="AY130" s="85"/>
      <c r="AZ130" s="157"/>
      <c r="BA130" s="85"/>
      <c r="BB130" s="85"/>
      <c r="BC130" s="85"/>
      <c r="BD130" s="85"/>
      <c r="BE130" s="157"/>
      <c r="BF130" s="85"/>
      <c r="BG130" s="85"/>
      <c r="BH130" s="85"/>
      <c r="BI130" s="85"/>
      <c r="BJ130" s="157"/>
      <c r="BK130" s="85"/>
      <c r="BL130" s="85"/>
      <c r="BM130" s="85"/>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row>
    <row r="131" spans="1:200" s="158" customFormat="1" ht="14.25" customHeight="1">
      <c r="A131" s="65" t="s">
        <v>131</v>
      </c>
      <c r="B131" s="157">
        <v>0.37</v>
      </c>
      <c r="C131" s="69"/>
      <c r="D131" s="69"/>
      <c r="E131" s="69"/>
      <c r="F131" s="69"/>
      <c r="G131" s="157">
        <v>0.38</v>
      </c>
      <c r="H131" s="157"/>
      <c r="I131" s="157"/>
      <c r="J131" s="157"/>
      <c r="K131" s="157"/>
      <c r="L131" s="157">
        <v>0.38</v>
      </c>
      <c r="M131" s="157"/>
      <c r="N131" s="157"/>
      <c r="O131" s="157"/>
      <c r="P131" s="157"/>
      <c r="Q131" s="157">
        <v>0.39</v>
      </c>
      <c r="R131" s="157"/>
      <c r="S131" s="157"/>
      <c r="T131" s="157"/>
      <c r="U131" s="157"/>
      <c r="V131" s="157">
        <v>0.4</v>
      </c>
      <c r="W131" s="157"/>
      <c r="X131" s="157"/>
      <c r="Y131" s="157"/>
      <c r="Z131" s="157"/>
      <c r="AA131" s="157">
        <v>0.39</v>
      </c>
      <c r="AB131" s="69"/>
      <c r="AC131" s="69"/>
      <c r="AD131" s="69"/>
      <c r="AE131" s="69"/>
      <c r="AF131" s="157">
        <v>0.4</v>
      </c>
      <c r="AG131" s="112" t="s">
        <v>35</v>
      </c>
      <c r="AH131" s="112" t="s">
        <v>35</v>
      </c>
      <c r="AI131" s="112" t="s">
        <v>35</v>
      </c>
      <c r="AJ131" s="112" t="s">
        <v>35</v>
      </c>
      <c r="AK131" s="157">
        <v>0.42</v>
      </c>
      <c r="AL131" s="112" t="s">
        <v>35</v>
      </c>
      <c r="AM131" s="112" t="s">
        <v>35</v>
      </c>
      <c r="AN131" s="112" t="s">
        <v>35</v>
      </c>
      <c r="AO131" s="112" t="s">
        <v>35</v>
      </c>
      <c r="AP131" s="157">
        <v>0.42</v>
      </c>
      <c r="AQ131" s="112" t="s">
        <v>35</v>
      </c>
      <c r="AR131" s="112" t="s">
        <v>35</v>
      </c>
      <c r="AS131" s="112" t="s">
        <v>35</v>
      </c>
      <c r="AT131" s="112" t="s">
        <v>35</v>
      </c>
      <c r="AU131" s="157">
        <v>0.4</v>
      </c>
      <c r="AV131" s="112" t="s">
        <v>35</v>
      </c>
      <c r="AW131" s="112" t="s">
        <v>35</v>
      </c>
      <c r="AX131" s="112" t="s">
        <v>35</v>
      </c>
      <c r="AY131" s="112" t="s">
        <v>35</v>
      </c>
      <c r="AZ131" s="157">
        <v>0.37</v>
      </c>
      <c r="BA131" s="112" t="s">
        <v>35</v>
      </c>
      <c r="BB131" s="112" t="s">
        <v>35</v>
      </c>
      <c r="BC131" s="112" t="s">
        <v>35</v>
      </c>
      <c r="BD131" s="112" t="s">
        <v>35</v>
      </c>
      <c r="BE131" s="157">
        <v>0.34</v>
      </c>
      <c r="BF131" s="112" t="s">
        <v>35</v>
      </c>
      <c r="BG131" s="112" t="s">
        <v>35</v>
      </c>
      <c r="BH131" s="112" t="s">
        <v>35</v>
      </c>
      <c r="BI131" s="112" t="s">
        <v>35</v>
      </c>
      <c r="BJ131" s="157">
        <v>0.32</v>
      </c>
      <c r="BK131" s="112" t="s">
        <v>35</v>
      </c>
      <c r="BL131" s="112" t="s">
        <v>35</v>
      </c>
      <c r="BM131" s="112" t="s">
        <v>35</v>
      </c>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row>
    <row r="132" spans="1:200" ht="5.25" customHeight="1">
      <c r="A132" s="88"/>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row>
    <row r="133" spans="1:200" ht="28.5" customHeight="1">
      <c r="A133" s="315" t="s">
        <v>331</v>
      </c>
      <c r="B133" s="316"/>
      <c r="C133" s="316"/>
      <c r="D133" s="316"/>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c r="AA133" s="316"/>
      <c r="AB133" s="316"/>
      <c r="AC133" s="316"/>
      <c r="AD133" s="316"/>
      <c r="AE133" s="316"/>
      <c r="AF133" s="316"/>
      <c r="AG133" s="316"/>
      <c r="AH133" s="316"/>
      <c r="AI133" s="316"/>
      <c r="AJ133" s="316"/>
      <c r="AK133" s="316"/>
      <c r="AL133" s="316"/>
      <c r="AM133" s="316"/>
      <c r="AN133" s="316"/>
      <c r="AO133" s="316"/>
      <c r="AP133" s="316"/>
      <c r="AQ133" s="316"/>
      <c r="AR133" s="316"/>
      <c r="AS133" s="316"/>
      <c r="AT133" s="316"/>
      <c r="AU133" s="316"/>
      <c r="AV133" s="316"/>
      <c r="AW133" s="316"/>
      <c r="AX133" s="316"/>
      <c r="AY133" s="316"/>
      <c r="AZ133" s="316"/>
      <c r="BA133" s="316"/>
      <c r="BB133" s="316"/>
      <c r="BC133" s="316"/>
      <c r="BD133" s="316"/>
      <c r="BE133" s="316"/>
      <c r="BF133" s="316"/>
      <c r="BG133" s="316"/>
      <c r="BH133" s="316"/>
      <c r="BI133" s="316"/>
      <c r="BJ133" s="316"/>
      <c r="BK133" s="316"/>
      <c r="BL133" s="316"/>
      <c r="BM133" s="316"/>
    </row>
    <row r="134" spans="1:200">
      <c r="BI134" s="1"/>
      <c r="BJ134" s="1"/>
    </row>
    <row r="135" spans="1:200">
      <c r="BI135" s="1"/>
      <c r="BJ135" s="1"/>
    </row>
    <row r="136" spans="1:200">
      <c r="BI136" s="1"/>
      <c r="BJ136" s="1"/>
    </row>
    <row r="137" spans="1:200">
      <c r="BI137" s="1"/>
      <c r="BJ137" s="1"/>
    </row>
    <row r="138" spans="1:200">
      <c r="BI138" s="1"/>
      <c r="BJ138" s="1"/>
    </row>
    <row r="139" spans="1:200">
      <c r="BI139" s="1"/>
      <c r="BJ139" s="1"/>
    </row>
    <row r="140" spans="1:200">
      <c r="BI140" s="1"/>
      <c r="BJ140" s="1"/>
    </row>
    <row r="141" spans="1:200">
      <c r="BI141" s="1"/>
      <c r="BJ141" s="1"/>
    </row>
    <row r="142" spans="1:200">
      <c r="BI142" s="1"/>
      <c r="BJ142" s="1"/>
    </row>
    <row r="143" spans="1:200">
      <c r="BI143" s="1"/>
      <c r="BJ143" s="1"/>
    </row>
    <row r="144" spans="1:200">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BI161" s="1"/>
      <c r="BJ161" s="1"/>
    </row>
    <row r="162" spans="3:62">
      <c r="BI162" s="1"/>
      <c r="BJ162" s="1"/>
    </row>
    <row r="163" spans="3:62">
      <c r="N163" s="1">
        <v>340</v>
      </c>
      <c r="O163" s="1">
        <v>347.37700000000001</v>
      </c>
      <c r="BI163" s="1"/>
      <c r="BJ163" s="1"/>
    </row>
    <row r="164" spans="3:62">
      <c r="BI164" s="1"/>
      <c r="BJ164" s="1"/>
    </row>
    <row r="165" spans="3:62">
      <c r="BI165" s="1"/>
      <c r="BJ165" s="1"/>
    </row>
    <row r="166" spans="3:62">
      <c r="BI166" s="1"/>
      <c r="BJ166" s="1"/>
    </row>
    <row r="167" spans="3:62">
      <c r="BI167" s="1"/>
      <c r="BJ167" s="1"/>
    </row>
    <row r="168" spans="3:62">
      <c r="BI168" s="1"/>
      <c r="BJ168" s="1"/>
    </row>
    <row r="169" spans="3:62" customFormat="1"/>
    <row r="170" spans="3:62" customFormat="1"/>
    <row r="171" spans="3:62" customFormat="1"/>
    <row r="172" spans="3:62">
      <c r="AK172"/>
      <c r="AL172"/>
      <c r="AM172"/>
      <c r="AN172"/>
      <c r="AO172"/>
      <c r="AP172"/>
      <c r="AQ172"/>
      <c r="AR172"/>
      <c r="AS172"/>
      <c r="AT172"/>
      <c r="AU172"/>
      <c r="AV172"/>
      <c r="AW172"/>
      <c r="AX172"/>
      <c r="AY172"/>
      <c r="AZ172"/>
      <c r="BC172"/>
      <c r="BD172"/>
      <c r="BE172"/>
      <c r="BI172"/>
      <c r="BJ172"/>
    </row>
    <row r="173" spans="3:62">
      <c r="AK173"/>
      <c r="AL173"/>
      <c r="AM173"/>
      <c r="AN173"/>
      <c r="AO173"/>
      <c r="AP173"/>
      <c r="AQ173"/>
      <c r="AR173"/>
      <c r="AS173"/>
      <c r="AT173"/>
      <c r="AU173"/>
      <c r="AV173"/>
      <c r="AW173"/>
      <c r="AX173"/>
      <c r="AY173"/>
      <c r="AZ173"/>
      <c r="BC173"/>
      <c r="BD173"/>
      <c r="BE173"/>
      <c r="BI173"/>
      <c r="BJ173"/>
    </row>
    <row r="174" spans="3:62">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C174"/>
      <c r="BD174"/>
      <c r="BE174"/>
      <c r="BI174"/>
      <c r="BJ174"/>
    </row>
    <row r="175" spans="3:62">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C175"/>
      <c r="BD175"/>
      <c r="BE175"/>
      <c r="BI175"/>
      <c r="BJ175"/>
    </row>
    <row r="176" spans="3:62">
      <c r="AK176" s="1">
        <v>1980</v>
      </c>
      <c r="BI176" s="1"/>
      <c r="BJ176" s="1"/>
    </row>
    <row r="177" spans="37:62">
      <c r="BI177" s="1"/>
      <c r="BJ177" s="1"/>
    </row>
    <row r="178" spans="37:62">
      <c r="BI178" s="1"/>
      <c r="BJ178" s="1"/>
    </row>
    <row r="179" spans="37:62">
      <c r="AK179" s="1">
        <v>1315</v>
      </c>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BI186" s="1"/>
      <c r="BJ186" s="1"/>
    </row>
    <row r="187" spans="37:62">
      <c r="BI187" s="1"/>
      <c r="BJ187" s="1"/>
    </row>
    <row r="188" spans="37:62">
      <c r="AK188" s="1">
        <v>-23</v>
      </c>
      <c r="BI188" s="1"/>
      <c r="BJ188" s="1"/>
    </row>
    <row r="189" spans="37:62">
      <c r="BI189" s="1"/>
      <c r="BJ189" s="1"/>
    </row>
    <row r="190" spans="37:62">
      <c r="BI190" s="1"/>
      <c r="BJ190" s="1"/>
    </row>
    <row r="191" spans="37:62">
      <c r="BI191" s="1"/>
      <c r="BJ191" s="1"/>
    </row>
    <row r="192" spans="37:62">
      <c r="BI192" s="1"/>
      <c r="BJ192" s="1"/>
    </row>
    <row r="193" spans="33:62">
      <c r="AR193" s="1">
        <v>59</v>
      </c>
      <c r="BI193" s="1"/>
      <c r="BJ193" s="1"/>
    </row>
    <row r="194" spans="33:62">
      <c r="BI194" s="1"/>
      <c r="BJ194" s="1"/>
    </row>
    <row r="195" spans="33:62">
      <c r="BI195" s="1"/>
      <c r="BJ195" s="1"/>
    </row>
    <row r="196" spans="33:62">
      <c r="BI196" s="1"/>
      <c r="BJ196" s="1"/>
    </row>
    <row r="197" spans="33:62">
      <c r="BI197" s="1"/>
      <c r="BJ197" s="1"/>
    </row>
    <row r="198" spans="33:62">
      <c r="AG198" s="1">
        <v>616</v>
      </c>
      <c r="BI198" s="1"/>
      <c r="BJ198" s="1"/>
    </row>
    <row r="199" spans="33:62">
      <c r="BI199" s="1"/>
      <c r="BJ199" s="1"/>
    </row>
    <row r="200" spans="33:62">
      <c r="BI200" s="1"/>
      <c r="BJ200" s="1"/>
    </row>
    <row r="201" spans="33:62">
      <c r="BI201" s="1"/>
      <c r="BJ201" s="1"/>
    </row>
    <row r="202" spans="33:62">
      <c r="BI202" s="1"/>
      <c r="BJ202" s="1"/>
    </row>
    <row r="203" spans="33:62">
      <c r="BI203" s="1"/>
      <c r="BJ203" s="1"/>
    </row>
    <row r="204" spans="33:62">
      <c r="AG204" s="1">
        <v>209.67399999999998</v>
      </c>
      <c r="BI204" s="1"/>
      <c r="BJ204" s="1"/>
    </row>
    <row r="205" spans="33:62">
      <c r="BI205" s="1"/>
      <c r="BJ205" s="1"/>
    </row>
    <row r="206" spans="33:62">
      <c r="BI206" s="1"/>
      <c r="BJ206" s="1"/>
    </row>
    <row r="207" spans="33:62">
      <c r="AG207" s="1">
        <v>182.67399999999998</v>
      </c>
      <c r="BI207" s="1"/>
      <c r="BJ207" s="1"/>
    </row>
    <row r="208" spans="33:62">
      <c r="BI208" s="1"/>
      <c r="BJ208" s="1"/>
    </row>
    <row r="209" spans="1:62">
      <c r="T209" s="1">
        <v>405.46800000000002</v>
      </c>
      <c r="BI209" s="1"/>
      <c r="BJ209" s="1"/>
    </row>
    <row r="210" spans="1:62">
      <c r="BI210" s="1"/>
      <c r="BJ210" s="1"/>
    </row>
    <row r="211" spans="1:62">
      <c r="BI211" s="1"/>
      <c r="BJ211" s="1"/>
    </row>
    <row r="212" spans="1:62">
      <c r="T212" s="1">
        <v>63.363999999999997</v>
      </c>
      <c r="BI212" s="1"/>
      <c r="BJ212" s="1"/>
    </row>
    <row r="213" spans="1:62">
      <c r="BI213" s="1"/>
      <c r="BJ213" s="1"/>
    </row>
    <row r="214" spans="1:62">
      <c r="BI214" s="1"/>
      <c r="BJ214" s="1"/>
    </row>
    <row r="215" spans="1:62">
      <c r="T215" s="1">
        <v>-75.885000000000005</v>
      </c>
      <c r="BI215" s="1"/>
      <c r="BJ215" s="1"/>
    </row>
    <row r="216" spans="1:62">
      <c r="BI216" s="1"/>
      <c r="BJ216" s="1"/>
    </row>
    <row r="217" spans="1:62">
      <c r="BI217" s="1"/>
      <c r="BJ217" s="1"/>
    </row>
    <row r="218" spans="1:62">
      <c r="T218" s="1">
        <v>74.073999999999998</v>
      </c>
      <c r="BI218" s="1"/>
      <c r="BJ218" s="1"/>
    </row>
    <row r="219" spans="1:62">
      <c r="BI219" s="1"/>
      <c r="BJ219" s="1"/>
    </row>
    <row r="220" spans="1:62">
      <c r="BI220" s="1"/>
      <c r="BJ220" s="1"/>
    </row>
    <row r="221" spans="1:62">
      <c r="BI221" s="1"/>
      <c r="BJ221" s="1"/>
    </row>
    <row r="222" spans="1:62">
      <c r="A222" s="32"/>
      <c r="BI222" s="1"/>
      <c r="BJ222" s="1"/>
    </row>
    <row r="223" spans="1:62">
      <c r="BI223" s="1"/>
      <c r="BJ223" s="1"/>
    </row>
    <row r="224" spans="1:62">
      <c r="BI224" s="1"/>
      <c r="BJ224" s="1"/>
    </row>
    <row r="225" spans="15:62">
      <c r="BI225" s="1"/>
      <c r="BJ225" s="1"/>
    </row>
    <row r="226" spans="15:62">
      <c r="O226" s="1">
        <v>126.117</v>
      </c>
      <c r="T226" s="1">
        <v>134.20099999999999</v>
      </c>
      <c r="BI226" s="1"/>
      <c r="BJ226" s="1"/>
    </row>
    <row r="227" spans="15:62">
      <c r="BI227" s="1"/>
      <c r="BJ227" s="1"/>
    </row>
    <row r="228" spans="15:62">
      <c r="BI228" s="1"/>
      <c r="BJ228" s="1"/>
    </row>
    <row r="229" spans="15:62">
      <c r="BI229" s="1"/>
      <c r="BJ229" s="1"/>
    </row>
    <row r="230" spans="15:62">
      <c r="BI230" s="1"/>
      <c r="BJ230" s="1"/>
    </row>
    <row r="231" spans="15:62">
      <c r="W231" s="1">
        <v>118</v>
      </c>
      <c r="BI231" s="1"/>
      <c r="BJ231" s="1"/>
    </row>
    <row r="232" spans="15:62">
      <c r="O232" s="1">
        <v>64.712000000000003</v>
      </c>
      <c r="T232" s="1">
        <v>67.335999999999999</v>
      </c>
      <c r="BI232" s="1"/>
      <c r="BJ232" s="1"/>
    </row>
    <row r="233" spans="15:62">
      <c r="W233" s="114">
        <v>-9.1999999999999998E-2</v>
      </c>
      <c r="BI233" s="1"/>
      <c r="BJ233" s="1"/>
    </row>
    <row r="234" spans="15:62">
      <c r="BI234" s="1"/>
      <c r="BJ234" s="1"/>
    </row>
    <row r="235" spans="15:62">
      <c r="T235" s="1">
        <v>67.179999999999993</v>
      </c>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17" spans="61:62">
      <c r="BI317" s="1"/>
      <c r="BJ317" s="1"/>
    </row>
    <row r="318" spans="61:62">
      <c r="BI318" s="1"/>
      <c r="BJ318" s="1"/>
    </row>
    <row r="334" spans="57:57">
      <c r="BE334" s="1">
        <v>-260</v>
      </c>
    </row>
    <row r="353" spans="55:55">
      <c r="BC353" s="114">
        <v>0.26400000000000001</v>
      </c>
    </row>
    <row r="405" spans="31:37">
      <c r="AE405" s="1">
        <v>131</v>
      </c>
      <c r="AJ405" s="1">
        <v>135</v>
      </c>
    </row>
    <row r="407" spans="31:37">
      <c r="AJ407" s="114">
        <v>3.5000000000000003E-2</v>
      </c>
    </row>
    <row r="410" spans="31:37">
      <c r="AE410" s="1">
        <v>134</v>
      </c>
      <c r="AF410" s="1">
        <v>491</v>
      </c>
    </row>
    <row r="412" spans="31:37">
      <c r="AJ412" s="114">
        <v>-8.7999999999999995E-2</v>
      </c>
      <c r="AK412" s="114">
        <v>-0.10100000000000001</v>
      </c>
    </row>
    <row r="422" spans="31:37">
      <c r="AF422" s="1">
        <v>167</v>
      </c>
      <c r="AJ422" s="1">
        <v>27</v>
      </c>
      <c r="AK422" s="1">
        <v>138</v>
      </c>
    </row>
    <row r="424" spans="31:37">
      <c r="AJ424" s="114">
        <v>-0.47899999999999998</v>
      </c>
      <c r="AK424" s="114">
        <v>-0.17799999999999999</v>
      </c>
    </row>
    <row r="430" spans="31:37">
      <c r="AE430" s="114">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mergeCells count="1">
    <mergeCell ref="A133:BM133"/>
  </mergeCells>
  <phoneticPr fontId="4" type="noConversion"/>
  <pageMargins left="0.39370078740157483" right="0.39370078740157483"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5" max="16383" man="1"/>
    <brk id="299" max="16383" man="1"/>
  </rowBreaks>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abSelected="1" topLeftCell="A49" zoomScale="120" zoomScaleNormal="120" workbookViewId="0">
      <selection activeCell="J18" sqref="J18"/>
    </sheetView>
  </sheetViews>
  <sheetFormatPr defaultRowHeight="12.75"/>
  <cols>
    <col min="1" max="1" width="3.140625" customWidth="1"/>
    <col min="2" max="2" width="27.7109375" customWidth="1"/>
    <col min="3" max="3" width="14.5703125" customWidth="1"/>
    <col min="4" max="4" width="12.5703125" customWidth="1"/>
    <col min="5" max="5" width="14.140625" customWidth="1"/>
    <col min="6" max="6" width="25.140625" customWidth="1"/>
    <col min="7" max="7" width="10.5703125" bestFit="1" customWidth="1"/>
  </cols>
  <sheetData>
    <row r="1" spans="2:6">
      <c r="B1" s="98"/>
      <c r="C1" s="98"/>
      <c r="D1" s="98"/>
      <c r="E1" s="98"/>
      <c r="F1" s="98"/>
    </row>
    <row r="2" spans="2:6">
      <c r="B2" s="98"/>
      <c r="C2" s="45"/>
      <c r="D2" s="45"/>
      <c r="E2" s="45"/>
      <c r="F2" s="45"/>
    </row>
    <row r="3" spans="2:6">
      <c r="B3" s="55"/>
      <c r="C3" s="45"/>
      <c r="D3" s="45"/>
      <c r="E3" s="45"/>
      <c r="F3" s="45"/>
    </row>
    <row r="4" spans="2:6" ht="5.25" customHeight="1">
      <c r="B4" s="42"/>
      <c r="C4" s="43"/>
      <c r="D4" s="43"/>
      <c r="E4" s="43"/>
      <c r="F4" s="43"/>
    </row>
    <row r="5" spans="2:6" ht="20.25">
      <c r="B5" s="33" t="s">
        <v>261</v>
      </c>
      <c r="C5" s="26"/>
      <c r="D5" s="26"/>
      <c r="E5" s="26"/>
      <c r="F5" s="26"/>
    </row>
    <row r="6" spans="2:6" ht="15">
      <c r="B6" s="219"/>
      <c r="C6" s="219"/>
      <c r="D6" s="219"/>
      <c r="E6" s="59"/>
      <c r="F6" s="59"/>
    </row>
    <row r="7" spans="2:6" ht="9.75" customHeight="1">
      <c r="B7" s="38"/>
      <c r="C7" s="40"/>
      <c r="D7" s="40"/>
      <c r="E7" s="40"/>
      <c r="F7" s="40"/>
    </row>
    <row r="9" spans="2:6">
      <c r="B9" s="224" t="s">
        <v>248</v>
      </c>
      <c r="C9" s="224" t="s">
        <v>252</v>
      </c>
      <c r="D9" s="224" t="s">
        <v>249</v>
      </c>
    </row>
    <row r="10" spans="2:6">
      <c r="B10" s="218" t="s">
        <v>250</v>
      </c>
      <c r="C10" s="218" t="s">
        <v>306</v>
      </c>
      <c r="D10" s="241" t="s">
        <v>279</v>
      </c>
    </row>
    <row r="12" spans="2:6">
      <c r="B12" s="218" t="s">
        <v>251</v>
      </c>
      <c r="C12" s="241" t="s">
        <v>278</v>
      </c>
      <c r="D12" s="241" t="s">
        <v>279</v>
      </c>
    </row>
    <row r="15" spans="2:6">
      <c r="B15" s="224" t="s">
        <v>383</v>
      </c>
    </row>
    <row r="16" spans="2:6">
      <c r="B16" t="s">
        <v>315</v>
      </c>
    </row>
    <row r="18" spans="2:7">
      <c r="B18" s="224" t="s">
        <v>267</v>
      </c>
    </row>
    <row r="19" spans="2:7">
      <c r="B19" s="225"/>
      <c r="C19" s="226" t="s">
        <v>258</v>
      </c>
      <c r="D19" s="227" t="s">
        <v>259</v>
      </c>
      <c r="E19" s="226" t="s">
        <v>384</v>
      </c>
      <c r="F19" s="226" t="s">
        <v>385</v>
      </c>
    </row>
    <row r="20" spans="2:7">
      <c r="B20" s="225"/>
      <c r="E20" s="226"/>
      <c r="F20" s="228"/>
    </row>
    <row r="21" spans="2:7">
      <c r="B21" s="220" t="s">
        <v>253</v>
      </c>
      <c r="C21" s="221">
        <v>518333</v>
      </c>
      <c r="D21" s="221">
        <v>35708</v>
      </c>
      <c r="E21" s="221">
        <v>195119</v>
      </c>
      <c r="F21" s="221">
        <f>SUM(C21:E21)</f>
        <v>749160</v>
      </c>
    </row>
    <row r="22" spans="2:7">
      <c r="B22" s="220" t="s">
        <v>254</v>
      </c>
      <c r="C22" s="221">
        <v>518333</v>
      </c>
      <c r="D22" s="221">
        <v>35708</v>
      </c>
      <c r="E22" s="221">
        <v>175426</v>
      </c>
      <c r="F22" s="221">
        <f t="shared" ref="F22:F25" si="0">SUM(C22:E22)</f>
        <v>729467</v>
      </c>
    </row>
    <row r="23" spans="2:7">
      <c r="B23" s="220" t="s">
        <v>255</v>
      </c>
      <c r="C23" s="221">
        <v>606668</v>
      </c>
      <c r="D23" s="221">
        <v>250205</v>
      </c>
      <c r="E23" s="221">
        <v>150846</v>
      </c>
      <c r="F23" s="221">
        <f t="shared" si="0"/>
        <v>1007719</v>
      </c>
    </row>
    <row r="24" spans="2:7">
      <c r="B24" s="220" t="s">
        <v>256</v>
      </c>
      <c r="C24" s="221">
        <v>265005</v>
      </c>
      <c r="D24" s="221">
        <v>643490</v>
      </c>
      <c r="E24" s="221">
        <v>121583</v>
      </c>
      <c r="F24" s="221">
        <f t="shared" si="0"/>
        <v>1030078</v>
      </c>
    </row>
    <row r="25" spans="2:7">
      <c r="B25" s="220" t="s">
        <v>257</v>
      </c>
      <c r="C25" s="221">
        <v>1799250</v>
      </c>
      <c r="D25" s="221">
        <v>2121747</v>
      </c>
      <c r="E25" s="221">
        <v>251793</v>
      </c>
      <c r="F25" s="221">
        <f t="shared" si="0"/>
        <v>4172790</v>
      </c>
    </row>
    <row r="26" spans="2:7">
      <c r="B26" s="222" t="s">
        <v>260</v>
      </c>
      <c r="C26" s="223">
        <f>SUM(C21:C25)</f>
        <v>3707589</v>
      </c>
      <c r="D26" s="223">
        <f>SUM(D21:D25)</f>
        <v>3086858</v>
      </c>
      <c r="E26" s="223">
        <f>SUM(E21:E25)</f>
        <v>894767</v>
      </c>
      <c r="F26" s="223">
        <f>SUM(F21:F25)</f>
        <v>7689214</v>
      </c>
      <c r="G26" s="264"/>
    </row>
    <row r="29" spans="2:7">
      <c r="B29" s="224" t="s">
        <v>268</v>
      </c>
    </row>
    <row r="30" spans="2:7">
      <c r="B30" s="225"/>
      <c r="C30" s="226" t="s">
        <v>258</v>
      </c>
      <c r="D30" s="227" t="s">
        <v>259</v>
      </c>
      <c r="E30" s="226" t="s">
        <v>384</v>
      </c>
      <c r="F30" s="226" t="s">
        <v>385</v>
      </c>
    </row>
    <row r="31" spans="2:7">
      <c r="B31" s="225"/>
      <c r="C31" s="226"/>
      <c r="D31" s="227"/>
      <c r="E31" s="226"/>
      <c r="F31" s="228"/>
    </row>
    <row r="32" spans="2:7">
      <c r="B32" s="220" t="s">
        <v>253</v>
      </c>
      <c r="C32" s="221">
        <v>0</v>
      </c>
      <c r="D32" s="221">
        <v>85000</v>
      </c>
      <c r="E32" s="221">
        <v>36535</v>
      </c>
      <c r="F32" s="221">
        <f>SUM(C32:E32)</f>
        <v>121535</v>
      </c>
    </row>
    <row r="33" spans="2:6">
      <c r="B33" s="220" t="s">
        <v>254</v>
      </c>
      <c r="C33" s="221">
        <v>0</v>
      </c>
      <c r="D33" s="221">
        <v>93333</v>
      </c>
      <c r="E33" s="221">
        <v>32880</v>
      </c>
      <c r="F33" s="221">
        <f t="shared" ref="F33:F36" si="1">SUM(C33:E33)</f>
        <v>126213</v>
      </c>
    </row>
    <row r="34" spans="2:6">
      <c r="B34" s="220" t="s">
        <v>255</v>
      </c>
      <c r="C34" s="221">
        <v>0</v>
      </c>
      <c r="D34" s="221">
        <v>76667</v>
      </c>
      <c r="E34" s="221">
        <v>29183</v>
      </c>
      <c r="F34" s="221">
        <f t="shared" si="1"/>
        <v>105850</v>
      </c>
    </row>
    <row r="35" spans="2:6">
      <c r="B35" s="220" t="s">
        <v>256</v>
      </c>
      <c r="C35" s="221">
        <v>0</v>
      </c>
      <c r="D35" s="221">
        <v>58333</v>
      </c>
      <c r="E35" s="221">
        <v>26387</v>
      </c>
      <c r="F35" s="221">
        <f t="shared" si="1"/>
        <v>84720</v>
      </c>
    </row>
    <row r="36" spans="2:6">
      <c r="B36" s="220" t="s">
        <v>257</v>
      </c>
      <c r="C36" s="221"/>
      <c r="D36" s="221">
        <v>700000</v>
      </c>
      <c r="E36" s="221">
        <v>78709</v>
      </c>
      <c r="F36" s="221">
        <f t="shared" si="1"/>
        <v>778709</v>
      </c>
    </row>
    <row r="37" spans="2:6">
      <c r="B37" s="222" t="s">
        <v>260</v>
      </c>
      <c r="C37" s="223">
        <f>SUM(C32:C36)</f>
        <v>0</v>
      </c>
      <c r="D37" s="223">
        <f>SUM(D32:D36)</f>
        <v>1013333</v>
      </c>
      <c r="E37" s="223">
        <f>SUM(E32:E36)</f>
        <v>203694</v>
      </c>
      <c r="F37" s="223">
        <f>SUM(F32:F36)</f>
        <v>1217027</v>
      </c>
    </row>
    <row r="38" spans="2:6">
      <c r="B38" s="224"/>
    </row>
    <row r="39" spans="2:6">
      <c r="B39" s="224"/>
    </row>
    <row r="40" spans="2:6">
      <c r="B40" s="224" t="s">
        <v>269</v>
      </c>
    </row>
    <row r="41" spans="2:6">
      <c r="B41" s="225"/>
      <c r="C41" s="226" t="s">
        <v>258</v>
      </c>
      <c r="D41" s="227" t="s">
        <v>259</v>
      </c>
      <c r="E41" s="226" t="s">
        <v>384</v>
      </c>
      <c r="F41" s="226" t="s">
        <v>385</v>
      </c>
    </row>
    <row r="42" spans="2:6">
      <c r="B42" s="225"/>
      <c r="C42" s="226"/>
      <c r="D42" s="227"/>
      <c r="E42" s="226"/>
      <c r="F42" s="228"/>
    </row>
    <row r="43" spans="2:6">
      <c r="B43" s="220" t="s">
        <v>253</v>
      </c>
      <c r="C43" s="221">
        <v>0</v>
      </c>
      <c r="D43" s="221">
        <v>284056</v>
      </c>
      <c r="E43" s="221">
        <v>56844</v>
      </c>
      <c r="F43" s="221">
        <f>SUM(C43:E43)</f>
        <v>340900</v>
      </c>
    </row>
    <row r="44" spans="2:6">
      <c r="B44" s="220" t="s">
        <v>254</v>
      </c>
      <c r="C44" s="221">
        <v>0</v>
      </c>
      <c r="D44" s="221">
        <v>61556</v>
      </c>
      <c r="E44" s="221">
        <v>45575</v>
      </c>
      <c r="F44" s="221">
        <f t="shared" ref="F44:F47" si="2">SUM(C44:E44)</f>
        <v>107131</v>
      </c>
    </row>
    <row r="45" spans="2:6">
      <c r="B45" s="220" t="s">
        <v>255</v>
      </c>
      <c r="C45" s="221">
        <v>0</v>
      </c>
      <c r="D45" s="221">
        <v>6000</v>
      </c>
      <c r="E45" s="221">
        <v>42434</v>
      </c>
      <c r="F45" s="221">
        <f t="shared" si="2"/>
        <v>48434</v>
      </c>
    </row>
    <row r="46" spans="2:6">
      <c r="B46" s="220" t="s">
        <v>256</v>
      </c>
      <c r="C46" s="221">
        <v>0</v>
      </c>
      <c r="D46" s="221">
        <v>406000</v>
      </c>
      <c r="E46" s="221">
        <v>42333</v>
      </c>
      <c r="F46" s="221">
        <f t="shared" si="2"/>
        <v>448333</v>
      </c>
    </row>
    <row r="47" spans="2:6">
      <c r="B47" s="220" t="s">
        <v>257</v>
      </c>
      <c r="C47" s="221">
        <v>0</v>
      </c>
      <c r="D47" s="221">
        <v>839000</v>
      </c>
      <c r="E47" s="221">
        <v>47478</v>
      </c>
      <c r="F47" s="221">
        <f t="shared" si="2"/>
        <v>886478</v>
      </c>
    </row>
    <row r="48" spans="2:6">
      <c r="B48" s="222" t="s">
        <v>260</v>
      </c>
      <c r="C48" s="223">
        <f>SUM(C43:C47)</f>
        <v>0</v>
      </c>
      <c r="D48" s="223">
        <f>SUM(D43:D47)</f>
        <v>1596612</v>
      </c>
      <c r="E48" s="223">
        <f>SUM(E43:E47)</f>
        <v>234664</v>
      </c>
      <c r="F48" s="223">
        <f>SUM(F43:F47)</f>
        <v>1831276</v>
      </c>
    </row>
    <row r="50" spans="2:6">
      <c r="B50" s="224" t="s">
        <v>263</v>
      </c>
    </row>
    <row r="51" spans="2:6">
      <c r="B51" s="225"/>
      <c r="C51" s="226" t="s">
        <v>258</v>
      </c>
      <c r="D51" s="227" t="s">
        <v>259</v>
      </c>
      <c r="E51" s="226" t="s">
        <v>384</v>
      </c>
      <c r="F51" s="226" t="s">
        <v>385</v>
      </c>
    </row>
    <row r="52" spans="2:6">
      <c r="B52" s="225"/>
      <c r="C52" s="226"/>
      <c r="D52" s="227"/>
      <c r="E52" s="226"/>
      <c r="F52" s="228"/>
    </row>
    <row r="53" spans="2:6">
      <c r="B53" s="220" t="s">
        <v>253</v>
      </c>
      <c r="C53" s="221">
        <f>C43+C32+C21</f>
        <v>518333</v>
      </c>
      <c r="D53" s="221">
        <f>D43+D32+D21</f>
        <v>404764</v>
      </c>
      <c r="E53" s="221">
        <f>E43+E32+E21</f>
        <v>288498</v>
      </c>
      <c r="F53" s="221">
        <f>F43+F32+F21</f>
        <v>1211595</v>
      </c>
    </row>
    <row r="54" spans="2:6">
      <c r="B54" s="220" t="s">
        <v>254</v>
      </c>
      <c r="C54" s="221">
        <f t="shared" ref="C54:F57" si="3">C44+C33+C22</f>
        <v>518333</v>
      </c>
      <c r="D54" s="221">
        <f t="shared" si="3"/>
        <v>190597</v>
      </c>
      <c r="E54" s="221">
        <f t="shared" si="3"/>
        <v>253881</v>
      </c>
      <c r="F54" s="221">
        <f t="shared" si="3"/>
        <v>962811</v>
      </c>
    </row>
    <row r="55" spans="2:6">
      <c r="B55" s="220" t="s">
        <v>255</v>
      </c>
      <c r="C55" s="221">
        <f t="shared" si="3"/>
        <v>606668</v>
      </c>
      <c r="D55" s="221">
        <f t="shared" si="3"/>
        <v>332872</v>
      </c>
      <c r="E55" s="221">
        <f t="shared" si="3"/>
        <v>222463</v>
      </c>
      <c r="F55" s="221">
        <f t="shared" si="3"/>
        <v>1162003</v>
      </c>
    </row>
    <row r="56" spans="2:6">
      <c r="B56" s="220" t="s">
        <v>256</v>
      </c>
      <c r="C56" s="221">
        <f t="shared" si="3"/>
        <v>265005</v>
      </c>
      <c r="D56" s="221">
        <f t="shared" si="3"/>
        <v>1107823</v>
      </c>
      <c r="E56" s="221">
        <f t="shared" si="3"/>
        <v>190303</v>
      </c>
      <c r="F56" s="221">
        <f t="shared" si="3"/>
        <v>1563131</v>
      </c>
    </row>
    <row r="57" spans="2:6">
      <c r="B57" s="220" t="s">
        <v>257</v>
      </c>
      <c r="C57" s="221">
        <f t="shared" si="3"/>
        <v>1799250</v>
      </c>
      <c r="D57" s="221">
        <f t="shared" si="3"/>
        <v>3660747</v>
      </c>
      <c r="E57" s="221">
        <f t="shared" si="3"/>
        <v>377980</v>
      </c>
      <c r="F57" s="221">
        <f t="shared" si="3"/>
        <v>5837977</v>
      </c>
    </row>
    <row r="58" spans="2:6">
      <c r="B58" s="222" t="s">
        <v>260</v>
      </c>
      <c r="C58" s="223">
        <f>SUM(C53:C57)</f>
        <v>3707589</v>
      </c>
      <c r="D58" s="223">
        <f>SUM(D53:D57)</f>
        <v>5696803</v>
      </c>
      <c r="E58" s="223">
        <f>SUM(E53:E57)</f>
        <v>1333125</v>
      </c>
      <c r="F58" s="223">
        <f>SUM(F53:F57)</f>
        <v>10737517</v>
      </c>
    </row>
    <row r="59" spans="2:6" ht="3.75" customHeight="1">
      <c r="B59" s="42"/>
      <c r="C59" s="43"/>
      <c r="D59" s="43"/>
      <c r="E59" s="43"/>
      <c r="F59" s="43"/>
    </row>
  </sheetData>
  <pageMargins left="0.39370078740157483" right="0.39370078740157483"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8" min="1" max="5" man="1"/>
  </rowBreaks>
  <colBreaks count="1" manualBreakCount="1">
    <brk id="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showGridLines="0" tabSelected="1" topLeftCell="A16" zoomScale="140" zoomScaleNormal="140" workbookViewId="0">
      <selection activeCell="J18" sqref="J18"/>
    </sheetView>
  </sheetViews>
  <sheetFormatPr defaultRowHeight="12.75"/>
  <cols>
    <col min="1" max="1" width="1.28515625" style="218" customWidth="1"/>
    <col min="2" max="2" width="39.42578125" style="218" customWidth="1"/>
    <col min="3" max="3" width="12.85546875" style="218" customWidth="1"/>
    <col min="4" max="5" width="10.140625" style="218" customWidth="1"/>
    <col min="6" max="6" width="13.140625" style="218" customWidth="1"/>
    <col min="7" max="7" width="12" style="218" customWidth="1"/>
    <col min="8" max="8" width="21.85546875" style="218" customWidth="1"/>
    <col min="9" max="16384" width="9.140625" style="218"/>
  </cols>
  <sheetData>
    <row r="1" spans="2:8">
      <c r="B1" s="229"/>
      <c r="C1" s="229"/>
      <c r="D1" s="230"/>
      <c r="E1" s="230"/>
      <c r="F1" s="230"/>
      <c r="G1" s="230"/>
    </row>
    <row r="2" spans="2:8">
      <c r="B2" s="229"/>
      <c r="C2" s="229"/>
      <c r="D2" s="229"/>
      <c r="E2" s="229"/>
      <c r="F2" s="229"/>
      <c r="G2" s="229"/>
    </row>
    <row r="3" spans="2:8">
      <c r="B3" s="45"/>
      <c r="C3" s="262" t="s">
        <v>335</v>
      </c>
      <c r="D3" s="262" t="s">
        <v>337</v>
      </c>
      <c r="E3" s="262" t="s">
        <v>363</v>
      </c>
      <c r="F3" s="45" t="s">
        <v>341</v>
      </c>
      <c r="G3" s="45" t="s">
        <v>338</v>
      </c>
      <c r="H3" s="276" t="s">
        <v>344</v>
      </c>
    </row>
    <row r="4" spans="2:8">
      <c r="B4" s="46"/>
      <c r="C4" s="295" t="s">
        <v>336</v>
      </c>
      <c r="D4" s="274"/>
      <c r="E4" s="274"/>
      <c r="F4" s="45" t="s">
        <v>340</v>
      </c>
      <c r="G4" s="45" t="s">
        <v>339</v>
      </c>
      <c r="H4" s="276" t="s">
        <v>362</v>
      </c>
    </row>
    <row r="5" spans="2:8" ht="4.5" customHeight="1">
      <c r="B5" s="42"/>
      <c r="C5" s="42"/>
      <c r="D5" s="231"/>
      <c r="E5" s="231"/>
      <c r="F5" s="231"/>
      <c r="G5" s="231"/>
      <c r="H5" s="231"/>
    </row>
    <row r="6" spans="2:8">
      <c r="B6" s="232"/>
      <c r="C6" s="232"/>
      <c r="D6" s="232"/>
      <c r="E6" s="232"/>
      <c r="F6" s="232"/>
      <c r="G6" s="232"/>
      <c r="H6" s="232"/>
    </row>
    <row r="7" spans="2:8" ht="20.25">
      <c r="B7" s="33" t="s">
        <v>262</v>
      </c>
      <c r="C7" s="27"/>
      <c r="D7" s="233"/>
      <c r="E7" s="233"/>
      <c r="F7" s="233"/>
      <c r="G7" s="233"/>
      <c r="H7" s="233"/>
    </row>
    <row r="8" spans="2:8">
      <c r="B8" s="234"/>
      <c r="C8" s="234"/>
      <c r="D8" s="234"/>
      <c r="E8" s="234"/>
      <c r="F8" s="234"/>
      <c r="G8" s="234"/>
      <c r="H8" s="234"/>
    </row>
    <row r="9" spans="2:8">
      <c r="B9" s="38"/>
      <c r="C9" s="38"/>
      <c r="D9" s="40"/>
      <c r="E9" s="40"/>
      <c r="F9" s="40"/>
      <c r="G9" s="40"/>
      <c r="H9" s="40"/>
    </row>
    <row r="10" spans="2:8" ht="15" customHeight="1">
      <c r="B10" s="235"/>
      <c r="C10" s="237"/>
      <c r="D10" s="237"/>
      <c r="E10" s="237"/>
      <c r="F10" s="237"/>
      <c r="G10" s="237"/>
      <c r="H10" s="238"/>
    </row>
    <row r="11" spans="2:8" ht="15" customHeight="1">
      <c r="B11" s="291" t="s">
        <v>345</v>
      </c>
      <c r="C11" s="237"/>
      <c r="D11" s="237"/>
      <c r="E11" s="237"/>
      <c r="F11" s="237"/>
      <c r="G11" s="237"/>
      <c r="H11" s="238"/>
    </row>
    <row r="12" spans="2:8" ht="15" customHeight="1">
      <c r="B12" s="235"/>
      <c r="C12" s="237"/>
      <c r="D12" s="237"/>
      <c r="E12" s="237"/>
      <c r="F12" s="237"/>
      <c r="G12" s="237"/>
      <c r="H12" s="238"/>
    </row>
    <row r="13" spans="2:8" ht="15" customHeight="1">
      <c r="B13" s="235" t="s">
        <v>332</v>
      </c>
      <c r="C13" s="294">
        <v>1591</v>
      </c>
      <c r="D13" s="288" t="s">
        <v>342</v>
      </c>
      <c r="E13" s="277" t="s">
        <v>259</v>
      </c>
      <c r="F13" s="277" t="s">
        <v>333</v>
      </c>
      <c r="G13" s="272">
        <v>3.7100000000000001E-2</v>
      </c>
      <c r="H13" s="273" t="s">
        <v>343</v>
      </c>
    </row>
    <row r="14" spans="2:8" ht="15" customHeight="1">
      <c r="B14" s="278"/>
      <c r="C14" s="282"/>
      <c r="D14" s="300"/>
      <c r="E14" s="286"/>
      <c r="F14" s="279"/>
      <c r="G14" s="279"/>
      <c r="H14" s="280"/>
    </row>
    <row r="15" spans="2:8" s="275" customFormat="1" ht="83.25" customHeight="1">
      <c r="B15" s="235" t="s">
        <v>334</v>
      </c>
      <c r="C15" s="281">
        <v>107</v>
      </c>
      <c r="D15" s="288" t="s">
        <v>342</v>
      </c>
      <c r="E15" s="277" t="s">
        <v>259</v>
      </c>
      <c r="F15" s="285" t="s">
        <v>359</v>
      </c>
      <c r="G15" s="272">
        <v>1.44E-2</v>
      </c>
      <c r="H15" s="273" t="s">
        <v>346</v>
      </c>
    </row>
    <row r="16" spans="2:8" ht="15" customHeight="1">
      <c r="B16" s="278"/>
      <c r="C16" s="282"/>
      <c r="D16" s="300"/>
      <c r="E16" s="286"/>
      <c r="F16" s="282"/>
      <c r="G16" s="283"/>
      <c r="H16" s="280"/>
    </row>
    <row r="17" spans="1:8" ht="15" customHeight="1">
      <c r="B17" s="235"/>
      <c r="C17" s="281"/>
      <c r="D17" s="277"/>
      <c r="E17" s="277"/>
      <c r="F17" s="237"/>
      <c r="G17" s="272"/>
      <c r="H17" s="238"/>
    </row>
    <row r="18" spans="1:8" ht="15" customHeight="1">
      <c r="B18" s="235" t="s">
        <v>334</v>
      </c>
      <c r="C18" s="293">
        <v>3993</v>
      </c>
      <c r="D18" s="288" t="s">
        <v>342</v>
      </c>
      <c r="E18" s="277" t="s">
        <v>259</v>
      </c>
      <c r="F18" s="277" t="s">
        <v>333</v>
      </c>
      <c r="G18" s="272">
        <v>3.1099999999999999E-2</v>
      </c>
      <c r="H18" s="273" t="s">
        <v>347</v>
      </c>
    </row>
    <row r="19" spans="1:8" ht="15" customHeight="1">
      <c r="A19" s="236"/>
      <c r="B19" s="278"/>
      <c r="C19" s="282"/>
      <c r="D19" s="300"/>
      <c r="E19" s="286"/>
      <c r="F19" s="282"/>
      <c r="G19" s="283"/>
      <c r="H19" s="284"/>
    </row>
    <row r="20" spans="1:8" ht="15" customHeight="1">
      <c r="B20" s="235"/>
      <c r="C20" s="281"/>
      <c r="D20" s="277"/>
      <c r="E20" s="277"/>
      <c r="F20" s="237"/>
      <c r="G20" s="272"/>
      <c r="H20" s="273"/>
    </row>
    <row r="21" spans="1:8" ht="15" customHeight="1">
      <c r="B21" s="235" t="s">
        <v>334</v>
      </c>
      <c r="C21" s="281">
        <v>3708</v>
      </c>
      <c r="D21" s="288" t="s">
        <v>342</v>
      </c>
      <c r="E21" s="277" t="s">
        <v>364</v>
      </c>
      <c r="F21" s="277" t="s">
        <v>333</v>
      </c>
      <c r="G21" s="272">
        <v>1.9900000000000001E-2</v>
      </c>
      <c r="H21" s="273" t="s">
        <v>348</v>
      </c>
    </row>
    <row r="22" spans="1:8" ht="15" customHeight="1">
      <c r="B22" s="235"/>
      <c r="C22" s="292"/>
      <c r="E22" s="288"/>
      <c r="F22" s="287"/>
      <c r="G22" s="289"/>
      <c r="H22" s="290"/>
    </row>
    <row r="23" spans="1:8" ht="4.5" customHeight="1">
      <c r="B23" s="42"/>
      <c r="C23" s="42"/>
      <c r="D23" s="231"/>
      <c r="E23" s="231"/>
      <c r="F23" s="231"/>
      <c r="G23" s="231"/>
      <c r="H23" s="231"/>
    </row>
    <row r="24" spans="1:8" ht="15" customHeight="1">
      <c r="B24" s="236"/>
      <c r="C24" s="237"/>
      <c r="D24" s="237"/>
      <c r="E24" s="237"/>
      <c r="F24" s="237"/>
      <c r="G24" s="237"/>
    </row>
    <row r="25" spans="1:8" ht="15" customHeight="1">
      <c r="B25" s="236"/>
      <c r="C25" s="237"/>
      <c r="D25" s="237"/>
      <c r="E25" s="237"/>
      <c r="F25" s="237"/>
      <c r="G25" s="237"/>
    </row>
  </sheetData>
  <pageMargins left="0.39370078740157483" right="0.39370078740157483"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3"/>
  <sheetViews>
    <sheetView showGridLines="0" tabSelected="1" zoomScale="120" zoomScaleNormal="120" workbookViewId="0">
      <selection activeCell="J18" sqref="J18"/>
    </sheetView>
  </sheetViews>
  <sheetFormatPr defaultColWidth="8.7109375" defaultRowHeight="12.75"/>
  <cols>
    <col min="1" max="1" width="34.42578125" style="97" customWidth="1"/>
    <col min="2" max="2" width="2.28515625" style="97" customWidth="1"/>
    <col min="3" max="10" width="10.28515625" style="97" customWidth="1"/>
    <col min="11" max="11" width="10.42578125" style="97" customWidth="1"/>
    <col min="12" max="12" width="17.42578125" style="97" customWidth="1"/>
    <col min="13" max="13" width="17.7109375" style="100" customWidth="1"/>
    <col min="14" max="14" width="9.28515625" style="100" customWidth="1"/>
    <col min="15" max="89" width="8.7109375" style="100"/>
    <col min="90" max="16384" width="8.7109375" style="97"/>
  </cols>
  <sheetData>
    <row r="1" spans="1:256" s="98" customFormat="1" ht="15.75">
      <c r="C1" s="317" t="s">
        <v>4</v>
      </c>
      <c r="D1" s="317"/>
      <c r="E1" s="317"/>
      <c r="F1" s="317"/>
      <c r="G1" s="317"/>
      <c r="H1" s="317"/>
      <c r="I1" s="317"/>
      <c r="J1" s="317"/>
      <c r="K1" s="317"/>
      <c r="L1" s="317"/>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row>
    <row r="2" spans="1:256" s="98" customFormat="1">
      <c r="M2" s="99"/>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row>
    <row r="3" spans="1:256" s="98" customFormat="1" ht="23.25">
      <c r="C3" s="318" t="s">
        <v>41</v>
      </c>
      <c r="D3" s="318"/>
      <c r="E3" s="318"/>
      <c r="F3" s="318"/>
      <c r="G3" s="318"/>
      <c r="H3" s="318"/>
      <c r="I3" s="318"/>
      <c r="J3" s="318"/>
      <c r="K3" s="318"/>
      <c r="L3" s="318"/>
      <c r="M3" s="99"/>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row>
    <row r="4" spans="1:256" s="98" customFormat="1" ht="9.75" customHeight="1">
      <c r="M4" s="99"/>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row>
    <row r="5" spans="1:256" s="104" customFormat="1" ht="6.75" customHeight="1">
      <c r="A5" s="101"/>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row>
    <row r="6" spans="1:256">
      <c r="A6" s="105"/>
      <c r="B6" s="98"/>
      <c r="C6" s="98"/>
      <c r="D6" s="98"/>
      <c r="E6" s="98"/>
      <c r="F6" s="98"/>
      <c r="G6" s="98"/>
      <c r="H6" s="98"/>
      <c r="I6" s="98"/>
      <c r="J6" s="98"/>
      <c r="K6" s="98"/>
      <c r="L6" s="98"/>
      <c r="M6" s="99"/>
    </row>
    <row r="7" spans="1:256" s="107" customFormat="1">
      <c r="A7" s="106" t="s">
        <v>32</v>
      </c>
    </row>
    <row r="8" spans="1:256">
      <c r="A8" s="98"/>
      <c r="B8" s="98"/>
      <c r="C8" s="108"/>
      <c r="D8" s="98"/>
      <c r="E8" s="98"/>
      <c r="F8" s="98"/>
      <c r="G8" s="98"/>
      <c r="H8" s="98"/>
      <c r="I8" s="98"/>
      <c r="J8" s="98"/>
      <c r="K8" s="98"/>
      <c r="L8" s="98"/>
      <c r="M8" s="99"/>
    </row>
    <row r="9" spans="1:256">
      <c r="A9" s="109" t="s">
        <v>9</v>
      </c>
      <c r="B9" s="109" t="s">
        <v>30</v>
      </c>
      <c r="C9" s="109" t="s">
        <v>236</v>
      </c>
      <c r="D9" s="98"/>
      <c r="E9" s="98"/>
      <c r="F9" s="98"/>
      <c r="G9" s="98"/>
      <c r="H9" s="98"/>
      <c r="I9" s="98"/>
      <c r="J9" s="98"/>
      <c r="K9" s="98"/>
      <c r="L9" s="98"/>
      <c r="M9" s="99"/>
    </row>
    <row r="10" spans="1:256">
      <c r="A10" s="109" t="s">
        <v>162</v>
      </c>
      <c r="B10" s="109" t="s">
        <v>30</v>
      </c>
      <c r="C10" s="109" t="s">
        <v>274</v>
      </c>
      <c r="D10" s="98"/>
      <c r="E10" s="98"/>
      <c r="F10" s="98"/>
      <c r="G10" s="98"/>
      <c r="H10" s="98"/>
      <c r="I10" s="98"/>
      <c r="J10" s="98"/>
      <c r="K10" s="98"/>
      <c r="L10" s="98"/>
      <c r="M10" s="99"/>
    </row>
    <row r="11" spans="1:256">
      <c r="A11" s="109" t="s">
        <v>229</v>
      </c>
      <c r="B11" s="109" t="s">
        <v>30</v>
      </c>
      <c r="C11" s="109" t="s">
        <v>371</v>
      </c>
      <c r="D11" s="98"/>
      <c r="E11" s="98"/>
      <c r="F11" s="98"/>
      <c r="G11" s="98"/>
      <c r="H11" s="98"/>
      <c r="I11" s="98"/>
      <c r="J11" s="98"/>
      <c r="K11" s="98"/>
      <c r="L11" s="98"/>
      <c r="M11" s="99"/>
    </row>
    <row r="12" spans="1:256">
      <c r="A12" s="109"/>
      <c r="B12" s="109"/>
      <c r="C12" s="109" t="s">
        <v>372</v>
      </c>
      <c r="D12" s="98"/>
      <c r="E12" s="98"/>
      <c r="F12" s="98"/>
      <c r="G12" s="98"/>
      <c r="H12" s="98"/>
      <c r="I12" s="98"/>
      <c r="J12" s="98"/>
      <c r="K12" s="98"/>
      <c r="L12" s="98"/>
      <c r="M12" s="99"/>
    </row>
    <row r="13" spans="1:256">
      <c r="A13" s="109" t="s">
        <v>13</v>
      </c>
      <c r="B13" s="109" t="s">
        <v>30</v>
      </c>
      <c r="C13" s="109" t="s">
        <v>211</v>
      </c>
      <c r="D13" s="98"/>
      <c r="E13" s="98"/>
      <c r="F13" s="98"/>
      <c r="G13" s="98"/>
      <c r="H13" s="98"/>
      <c r="I13" s="98"/>
      <c r="J13" s="98"/>
      <c r="K13" s="98"/>
      <c r="L13" s="98"/>
      <c r="M13" s="99"/>
    </row>
    <row r="14" spans="1:256">
      <c r="A14" s="109" t="s">
        <v>45</v>
      </c>
      <c r="B14" s="109" t="s">
        <v>30</v>
      </c>
      <c r="C14" s="109" t="s">
        <v>59</v>
      </c>
      <c r="D14" s="98"/>
      <c r="E14" s="98"/>
      <c r="F14" s="98"/>
      <c r="G14" s="98"/>
      <c r="H14" s="98"/>
      <c r="I14" s="98"/>
      <c r="J14" s="98"/>
      <c r="K14" s="98"/>
      <c r="L14" s="98"/>
      <c r="M14" s="99"/>
    </row>
    <row r="15" spans="1:256">
      <c r="A15" s="109" t="s">
        <v>210</v>
      </c>
      <c r="B15" s="109" t="s">
        <v>30</v>
      </c>
      <c r="C15" s="109" t="s">
        <v>216</v>
      </c>
      <c r="D15" s="98"/>
      <c r="E15" s="98"/>
      <c r="F15" s="98"/>
      <c r="G15" s="98"/>
      <c r="H15" s="98"/>
      <c r="I15" s="98"/>
      <c r="J15" s="98"/>
      <c r="K15" s="98"/>
      <c r="L15" s="98"/>
      <c r="M15" s="99"/>
    </row>
    <row r="16" spans="1:256">
      <c r="A16" s="109" t="s">
        <v>57</v>
      </c>
      <c r="B16" s="109" t="s">
        <v>30</v>
      </c>
      <c r="C16" s="109" t="s">
        <v>58</v>
      </c>
      <c r="D16" s="98"/>
      <c r="E16" s="98"/>
      <c r="F16" s="98"/>
      <c r="G16" s="98"/>
      <c r="H16" s="98"/>
      <c r="I16" s="98"/>
      <c r="J16" s="98"/>
      <c r="K16" s="98"/>
      <c r="L16" s="98"/>
      <c r="M16" s="99"/>
    </row>
    <row r="17" spans="1:13">
      <c r="A17" s="109" t="s">
        <v>29</v>
      </c>
      <c r="B17" s="109" t="s">
        <v>30</v>
      </c>
      <c r="C17" s="109" t="s">
        <v>46</v>
      </c>
      <c r="D17" s="98"/>
      <c r="E17" s="98"/>
      <c r="F17" s="98"/>
      <c r="G17" s="98"/>
      <c r="H17" s="98"/>
      <c r="I17" s="98"/>
      <c r="J17" s="98"/>
      <c r="K17" s="98"/>
      <c r="L17" s="98"/>
      <c r="M17" s="99"/>
    </row>
    <row r="18" spans="1:13">
      <c r="A18" s="109" t="s">
        <v>35</v>
      </c>
      <c r="B18" s="109" t="s">
        <v>30</v>
      </c>
      <c r="C18" s="109" t="s">
        <v>47</v>
      </c>
      <c r="D18" s="98"/>
      <c r="E18" s="98"/>
      <c r="F18" s="98"/>
      <c r="G18" s="98"/>
      <c r="H18" s="98"/>
      <c r="I18" s="98"/>
      <c r="J18" s="98"/>
      <c r="K18" s="98"/>
      <c r="L18" s="98"/>
      <c r="M18" s="99"/>
    </row>
    <row r="19" spans="1:13">
      <c r="A19" s="109" t="s">
        <v>34</v>
      </c>
      <c r="B19" s="109" t="s">
        <v>30</v>
      </c>
      <c r="C19" s="109" t="s">
        <v>48</v>
      </c>
      <c r="D19" s="98"/>
      <c r="E19" s="98"/>
      <c r="F19" s="98"/>
      <c r="G19" s="98"/>
      <c r="H19" s="98"/>
      <c r="I19" s="98"/>
      <c r="J19" s="98"/>
      <c r="K19" s="98"/>
      <c r="L19" s="98"/>
      <c r="M19" s="99"/>
    </row>
    <row r="20" spans="1:13">
      <c r="A20" s="109" t="s">
        <v>234</v>
      </c>
      <c r="B20" s="109" t="s">
        <v>30</v>
      </c>
      <c r="C20" s="109" t="s">
        <v>235</v>
      </c>
      <c r="D20" s="98"/>
      <c r="E20" s="98"/>
      <c r="F20" s="98"/>
      <c r="G20" s="98"/>
      <c r="H20" s="98"/>
      <c r="I20" s="98"/>
      <c r="J20" s="98"/>
      <c r="K20" s="98"/>
      <c r="L20" s="98"/>
      <c r="M20" s="99"/>
    </row>
    <row r="21" spans="1:13">
      <c r="A21" s="110"/>
    </row>
    <row r="24" spans="1:13" ht="6" customHeight="1"/>
    <row r="26" spans="1:13">
      <c r="A26" s="111"/>
    </row>
    <row r="27" spans="1:13" ht="7.5" customHeight="1"/>
    <row r="251" spans="23:23">
      <c r="W251" s="100">
        <v>118</v>
      </c>
    </row>
    <row r="253" spans="23:23">
      <c r="W253" s="113">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39370078740157483" right="0.39370078740157483"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45"/>
  <sheetViews>
    <sheetView showGridLines="0" view="pageBreakPreview" zoomScaleSheetLayoutView="100" workbookViewId="0">
      <selection activeCell="D15" sqref="D15"/>
    </sheetView>
  </sheetViews>
  <sheetFormatPr defaultColWidth="8.7109375" defaultRowHeight="12.75"/>
  <cols>
    <col min="1" max="1" width="25.42578125" style="97" customWidth="1"/>
    <col min="2" max="2" width="19.28515625" style="97" customWidth="1"/>
    <col min="3" max="3" width="23.28515625" style="97" customWidth="1"/>
    <col min="4" max="4" width="49.28515625" style="122" customWidth="1"/>
    <col min="5" max="5" width="29.42578125" style="97" customWidth="1"/>
    <col min="6" max="9" width="10.28515625" style="97" customWidth="1"/>
    <col min="10" max="10" width="10.42578125" style="97" customWidth="1"/>
    <col min="11" max="11" width="10.28515625" style="97" customWidth="1"/>
    <col min="12" max="12" width="17.7109375" style="100" customWidth="1"/>
    <col min="13" max="13" width="9.28515625" style="100" customWidth="1"/>
    <col min="14" max="74" width="8.7109375" style="100"/>
    <col min="75" max="16384" width="8.7109375" style="97"/>
  </cols>
  <sheetData>
    <row r="1" spans="1:74" s="98" customFormat="1" ht="15.75">
      <c r="B1" s="116"/>
      <c r="C1"/>
      <c r="D1" s="25"/>
      <c r="E1"/>
      <c r="F1"/>
      <c r="G1"/>
      <c r="H1"/>
      <c r="I1"/>
      <c r="J1"/>
      <c r="K1"/>
      <c r="L1" s="99"/>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s="98" customFormat="1">
      <c r="D2" s="124"/>
      <c r="L2" s="99"/>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row>
    <row r="3" spans="1:74" s="98" customFormat="1" ht="23.25">
      <c r="B3" s="117"/>
      <c r="C3"/>
      <c r="D3" s="25"/>
      <c r="E3"/>
      <c r="F3"/>
      <c r="G3"/>
      <c r="H3"/>
      <c r="I3"/>
      <c r="J3"/>
      <c r="K3"/>
      <c r="L3" s="99"/>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2" t="s">
        <v>100</v>
      </c>
      <c r="B6" s="26"/>
      <c r="C6" s="26"/>
      <c r="D6" s="125"/>
      <c r="E6" s="26"/>
      <c r="F6" s="26"/>
      <c r="G6" s="26"/>
      <c r="H6" s="26"/>
      <c r="I6" s="26"/>
      <c r="J6" s="26"/>
      <c r="K6" s="26"/>
      <c r="L6" s="26"/>
      <c r="M6" s="26"/>
      <c r="N6" s="26"/>
      <c r="O6" s="26"/>
    </row>
    <row r="7" spans="1:74" s="3" customFormat="1" ht="7.5" customHeight="1">
      <c r="A7" s="58"/>
      <c r="B7" s="59"/>
      <c r="C7" s="59"/>
      <c r="D7" s="126"/>
      <c r="E7" s="59"/>
      <c r="F7" s="59"/>
      <c r="G7" s="59"/>
      <c r="H7" s="59"/>
      <c r="I7" s="59"/>
      <c r="J7" s="59"/>
      <c r="K7" s="59"/>
      <c r="L7" s="59"/>
      <c r="M7" s="59"/>
      <c r="N7" s="59"/>
      <c r="O7" s="59"/>
    </row>
    <row r="8" spans="1:74" s="3" customFormat="1">
      <c r="A8" s="151" t="s">
        <v>81</v>
      </c>
      <c r="B8" s="40"/>
      <c r="C8" s="40"/>
      <c r="D8" s="127"/>
      <c r="E8" s="40"/>
      <c r="F8" s="40"/>
      <c r="G8" s="40"/>
      <c r="H8" s="40"/>
      <c r="I8" s="40"/>
      <c r="J8" s="40"/>
      <c r="K8" s="40"/>
      <c r="L8" s="40"/>
      <c r="M8" s="40"/>
      <c r="N8" s="40"/>
      <c r="O8" s="40"/>
    </row>
    <row r="9" spans="1:74" s="118" customFormat="1" ht="19.5" customHeight="1">
      <c r="A9" s="144" t="s">
        <v>101</v>
      </c>
      <c r="B9" s="144" t="s">
        <v>102</v>
      </c>
      <c r="C9" s="144" t="s">
        <v>83</v>
      </c>
      <c r="D9" s="145" t="s">
        <v>103</v>
      </c>
      <c r="E9" s="146"/>
      <c r="F9" s="119"/>
      <c r="G9" s="119"/>
      <c r="H9" s="119"/>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row>
    <row r="10" spans="1:74" s="131" customFormat="1" ht="19.5" customHeight="1">
      <c r="A10" s="188" t="s">
        <v>217</v>
      </c>
      <c r="B10" s="189">
        <v>318</v>
      </c>
      <c r="C10" s="188">
        <v>0.11</v>
      </c>
      <c r="D10" s="190" t="s">
        <v>104</v>
      </c>
      <c r="E10" s="147"/>
      <c r="F10" s="129"/>
      <c r="G10" s="129"/>
      <c r="H10" s="129"/>
      <c r="I10" s="129"/>
      <c r="J10" s="129"/>
      <c r="K10" s="129"/>
      <c r="L10" s="129"/>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row>
    <row r="11" spans="1:74" s="131" customFormat="1" ht="18" customHeight="1">
      <c r="A11" s="188" t="s">
        <v>208</v>
      </c>
      <c r="B11" s="189">
        <v>368</v>
      </c>
      <c r="C11" s="188">
        <v>0.13</v>
      </c>
      <c r="D11" s="190" t="s">
        <v>136</v>
      </c>
      <c r="E11" s="147"/>
      <c r="F11" s="129"/>
      <c r="G11" s="129"/>
      <c r="H11" s="129"/>
      <c r="I11" s="129"/>
      <c r="J11" s="129"/>
      <c r="K11" s="129"/>
      <c r="L11" s="129"/>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row>
    <row r="12" spans="1:74" s="131" customFormat="1" ht="18" customHeight="1">
      <c r="A12" s="188" t="s">
        <v>171</v>
      </c>
      <c r="B12" s="189">
        <v>708</v>
      </c>
      <c r="C12" s="188">
        <v>0.26</v>
      </c>
      <c r="D12" s="190" t="s">
        <v>136</v>
      </c>
      <c r="E12" s="147"/>
      <c r="F12" s="129"/>
      <c r="G12" s="129"/>
      <c r="H12" s="129"/>
      <c r="I12" s="129"/>
      <c r="J12" s="129"/>
      <c r="K12" s="129"/>
      <c r="L12" s="129"/>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row>
    <row r="13" spans="1:74" s="131" customFormat="1" ht="18" customHeight="1">
      <c r="A13" s="191" t="s">
        <v>167</v>
      </c>
      <c r="B13" s="189">
        <v>578</v>
      </c>
      <c r="C13" s="191">
        <v>0.21</v>
      </c>
      <c r="D13" s="190" t="s">
        <v>136</v>
      </c>
      <c r="E13" s="148"/>
      <c r="F13" s="181"/>
      <c r="G13" s="181"/>
      <c r="H13" s="181"/>
      <c r="I13" s="129"/>
      <c r="J13" s="129"/>
      <c r="K13" s="129"/>
      <c r="L13" s="129"/>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row>
    <row r="14" spans="1:74" s="131" customFormat="1" ht="18" customHeight="1">
      <c r="A14" s="188" t="s">
        <v>159</v>
      </c>
      <c r="B14" s="189">
        <v>665</v>
      </c>
      <c r="C14" s="192">
        <v>0.24046770000000001</v>
      </c>
      <c r="D14" s="190" t="s">
        <v>136</v>
      </c>
      <c r="E14" s="148"/>
      <c r="F14" s="129"/>
      <c r="G14" s="129"/>
      <c r="H14" s="129"/>
      <c r="I14" s="129"/>
      <c r="J14" s="129"/>
      <c r="K14" s="129"/>
      <c r="L14" s="129"/>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row>
    <row r="15" spans="1:74" s="131" customFormat="1" ht="18" customHeight="1">
      <c r="A15" s="193">
        <v>42520</v>
      </c>
      <c r="B15" s="189">
        <v>776</v>
      </c>
      <c r="C15" s="194">
        <v>0.28060590000000002</v>
      </c>
      <c r="D15" s="190" t="s">
        <v>104</v>
      </c>
      <c r="E15" s="147"/>
      <c r="F15" s="129"/>
      <c r="G15" s="129"/>
      <c r="H15" s="129"/>
      <c r="I15" s="129"/>
      <c r="J15" s="129"/>
      <c r="K15" s="129"/>
      <c r="L15" s="129"/>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row>
    <row r="16" spans="1:74" s="131" customFormat="1" ht="18" customHeight="1">
      <c r="A16" s="188" t="s">
        <v>126</v>
      </c>
      <c r="B16" s="189">
        <v>933</v>
      </c>
      <c r="C16" s="192">
        <v>0.33895799999999998</v>
      </c>
      <c r="D16" s="190" t="s">
        <v>104</v>
      </c>
      <c r="E16" s="147"/>
      <c r="F16" s="129"/>
      <c r="G16" s="129"/>
      <c r="H16" s="129"/>
      <c r="I16" s="129"/>
      <c r="J16" s="129"/>
      <c r="K16" s="129"/>
      <c r="L16" s="129"/>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row>
    <row r="17" spans="1:74" s="131" customFormat="1" ht="18" customHeight="1">
      <c r="A17" s="188" t="s">
        <v>121</v>
      </c>
      <c r="B17" s="189">
        <v>844</v>
      </c>
      <c r="C17" s="188">
        <v>0.31</v>
      </c>
      <c r="D17" s="190" t="s">
        <v>136</v>
      </c>
      <c r="E17" s="147"/>
      <c r="F17" s="129"/>
      <c r="G17" s="129"/>
      <c r="H17" s="129"/>
      <c r="I17" s="129"/>
      <c r="J17" s="129"/>
      <c r="K17" s="129"/>
      <c r="L17" s="129"/>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row>
    <row r="18" spans="1:74" s="131" customFormat="1" ht="18" customHeight="1">
      <c r="A18" s="188" t="s">
        <v>120</v>
      </c>
      <c r="B18" s="189">
        <v>1267</v>
      </c>
      <c r="C18" s="192">
        <v>0.4627</v>
      </c>
      <c r="D18" s="190" t="s">
        <v>136</v>
      </c>
      <c r="E18" s="147"/>
      <c r="F18" s="129"/>
      <c r="G18" s="129"/>
      <c r="H18" s="129"/>
      <c r="I18" s="129"/>
      <c r="J18" s="129"/>
      <c r="K18" s="129"/>
      <c r="L18" s="129"/>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row>
    <row r="19" spans="1:74" s="131" customFormat="1" ht="18" customHeight="1">
      <c r="A19" s="188" t="s">
        <v>118</v>
      </c>
      <c r="B19" s="189">
        <v>802</v>
      </c>
      <c r="C19" s="192">
        <v>0.29365089999999999</v>
      </c>
      <c r="D19" s="190" t="s">
        <v>104</v>
      </c>
      <c r="E19" s="148"/>
      <c r="F19" s="129"/>
      <c r="G19" s="129"/>
      <c r="H19" s="129"/>
      <c r="I19" s="129"/>
      <c r="J19" s="129"/>
      <c r="K19" s="129"/>
      <c r="L19" s="129"/>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row>
    <row r="20" spans="1:74" ht="18" customHeight="1">
      <c r="A20" s="195" t="s">
        <v>99</v>
      </c>
      <c r="B20" s="189">
        <v>500</v>
      </c>
      <c r="C20" s="196">
        <v>0.35539340000000003</v>
      </c>
      <c r="D20" s="190" t="s">
        <v>106</v>
      </c>
      <c r="E20" s="149"/>
    </row>
    <row r="21" spans="1:74" ht="18" customHeight="1">
      <c r="A21" s="195" t="s">
        <v>99</v>
      </c>
      <c r="B21" s="189">
        <v>969</v>
      </c>
      <c r="C21" s="196">
        <v>0.1833815</v>
      </c>
      <c r="D21" s="190" t="s">
        <v>104</v>
      </c>
      <c r="E21" s="149"/>
    </row>
    <row r="22" spans="1:74" ht="18" customHeight="1">
      <c r="A22" s="195" t="s">
        <v>98</v>
      </c>
      <c r="B22" s="189">
        <v>500</v>
      </c>
      <c r="C22" s="196">
        <v>0.18347540000000001</v>
      </c>
      <c r="D22" s="190" t="s">
        <v>107</v>
      </c>
      <c r="E22" s="149"/>
    </row>
    <row r="23" spans="1:74" ht="18" customHeight="1">
      <c r="A23" s="195" t="s">
        <v>98</v>
      </c>
      <c r="B23" s="189">
        <v>861</v>
      </c>
      <c r="C23" s="196">
        <v>0.31594460000000002</v>
      </c>
      <c r="D23" s="190" t="s">
        <v>104</v>
      </c>
      <c r="E23" s="149"/>
    </row>
    <row r="24" spans="1:74" ht="18" customHeight="1">
      <c r="A24" s="195" t="s">
        <v>97</v>
      </c>
      <c r="B24" s="189">
        <v>500</v>
      </c>
      <c r="C24" s="196">
        <v>0.18353149999999999</v>
      </c>
      <c r="D24" s="190" t="s">
        <v>108</v>
      </c>
      <c r="E24" s="149"/>
    </row>
    <row r="25" spans="1:74" ht="18" customHeight="1">
      <c r="A25" s="195" t="s">
        <v>97</v>
      </c>
      <c r="B25" s="189">
        <v>997</v>
      </c>
      <c r="C25" s="196">
        <v>0.3659618</v>
      </c>
      <c r="D25" s="190" t="s">
        <v>104</v>
      </c>
      <c r="E25" s="149"/>
    </row>
    <row r="26" spans="1:74" ht="18" customHeight="1">
      <c r="A26" s="195" t="s">
        <v>96</v>
      </c>
      <c r="B26" s="189">
        <v>500</v>
      </c>
      <c r="C26" s="196">
        <v>0.18397520000000001</v>
      </c>
      <c r="D26" s="190" t="s">
        <v>109</v>
      </c>
      <c r="E26" s="149"/>
    </row>
    <row r="27" spans="1:74" ht="18" customHeight="1">
      <c r="A27" s="195" t="s">
        <v>96</v>
      </c>
      <c r="B27" s="189">
        <v>1074</v>
      </c>
      <c r="C27" s="196">
        <v>0.3951788</v>
      </c>
      <c r="D27" s="190" t="s">
        <v>104</v>
      </c>
      <c r="E27" s="149"/>
    </row>
    <row r="28" spans="1:74" ht="18" customHeight="1">
      <c r="A28" s="195" t="s">
        <v>95</v>
      </c>
      <c r="B28" s="189">
        <v>500</v>
      </c>
      <c r="C28" s="196">
        <v>0.18459929999999999</v>
      </c>
      <c r="D28" s="190" t="s">
        <v>110</v>
      </c>
      <c r="E28" s="149"/>
    </row>
    <row r="29" spans="1:74" ht="18" customHeight="1">
      <c r="A29" s="195" t="s">
        <v>95</v>
      </c>
      <c r="B29" s="189">
        <v>992</v>
      </c>
      <c r="C29" s="196">
        <v>0.36624509999999999</v>
      </c>
      <c r="D29" s="190" t="s">
        <v>104</v>
      </c>
      <c r="E29" s="149"/>
    </row>
    <row r="30" spans="1:74" ht="18" customHeight="1">
      <c r="A30" s="195" t="s">
        <v>94</v>
      </c>
      <c r="B30" s="189">
        <v>500</v>
      </c>
      <c r="C30" s="196">
        <v>0.18511250000000001</v>
      </c>
      <c r="D30" s="190" t="s">
        <v>105</v>
      </c>
      <c r="E30" s="149"/>
    </row>
    <row r="31" spans="1:74" ht="18" customHeight="1">
      <c r="A31" s="195" t="s">
        <v>94</v>
      </c>
      <c r="B31" s="189">
        <v>1163</v>
      </c>
      <c r="C31" s="196">
        <v>0.4305716</v>
      </c>
      <c r="D31" s="190" t="s">
        <v>104</v>
      </c>
      <c r="E31" s="149"/>
    </row>
    <row r="32" spans="1:74" ht="18" customHeight="1">
      <c r="A32" s="195" t="s">
        <v>93</v>
      </c>
      <c r="B32" s="189">
        <v>1280</v>
      </c>
      <c r="C32" s="196">
        <v>0.47804590000000002</v>
      </c>
      <c r="D32" s="190" t="s">
        <v>104</v>
      </c>
      <c r="E32" s="149"/>
    </row>
    <row r="33" spans="1:12" ht="18" customHeight="1">
      <c r="A33" s="195" t="s">
        <v>92</v>
      </c>
      <c r="B33" s="189">
        <v>2453</v>
      </c>
      <c r="C33" s="196">
        <v>0.91706790000000005</v>
      </c>
      <c r="D33" s="190" t="s">
        <v>104</v>
      </c>
      <c r="E33" s="149"/>
    </row>
    <row r="34" spans="1:12" ht="18" customHeight="1">
      <c r="A34" s="195" t="s">
        <v>91</v>
      </c>
      <c r="B34" s="189">
        <v>1149</v>
      </c>
      <c r="C34" s="196">
        <v>0.43297429999999998</v>
      </c>
      <c r="D34" s="190" t="s">
        <v>104</v>
      </c>
      <c r="E34" s="149"/>
    </row>
    <row r="35" spans="1:12" ht="18" customHeight="1">
      <c r="A35" s="195" t="s">
        <v>90</v>
      </c>
      <c r="B35" s="189">
        <v>792</v>
      </c>
      <c r="C35" s="196">
        <v>0.30130249999999997</v>
      </c>
      <c r="D35" s="190" t="s">
        <v>104</v>
      </c>
      <c r="E35" s="149"/>
    </row>
    <row r="36" spans="1:12" ht="18" customHeight="1">
      <c r="A36" s="195" t="s">
        <v>89</v>
      </c>
      <c r="B36" s="189">
        <v>835</v>
      </c>
      <c r="C36" s="196">
        <v>0.32053179999999998</v>
      </c>
      <c r="D36" s="190" t="s">
        <v>104</v>
      </c>
      <c r="E36" s="149"/>
    </row>
    <row r="37" spans="1:12" ht="18" customHeight="1">
      <c r="A37" s="195" t="s">
        <v>88</v>
      </c>
      <c r="B37" s="189">
        <v>679</v>
      </c>
      <c r="C37" s="196">
        <v>0.26064799999999999</v>
      </c>
      <c r="D37" s="190" t="s">
        <v>104</v>
      </c>
      <c r="E37" s="149"/>
    </row>
    <row r="38" spans="1:12" ht="18" customHeight="1">
      <c r="A38" s="197" t="s">
        <v>87</v>
      </c>
      <c r="B38" s="198">
        <v>760</v>
      </c>
      <c r="C38" s="196">
        <v>0.29174149999999999</v>
      </c>
      <c r="D38" s="190" t="s">
        <v>104</v>
      </c>
      <c r="E38" s="150"/>
      <c r="F38" s="98"/>
      <c r="G38" s="98"/>
      <c r="H38" s="98"/>
      <c r="I38" s="98"/>
      <c r="J38" s="98"/>
      <c r="K38" s="98"/>
      <c r="L38" s="99"/>
    </row>
    <row r="39" spans="1:12" ht="18" customHeight="1">
      <c r="A39" s="197" t="s">
        <v>86</v>
      </c>
      <c r="B39" s="198">
        <v>1800</v>
      </c>
      <c r="C39" s="196">
        <v>0.69096679999999999</v>
      </c>
      <c r="D39" s="190" t="s">
        <v>111</v>
      </c>
      <c r="E39" s="150"/>
      <c r="F39" s="98"/>
      <c r="G39" s="98"/>
      <c r="H39" s="98"/>
      <c r="I39" s="98"/>
      <c r="J39" s="98"/>
      <c r="K39" s="98"/>
      <c r="L39" s="99"/>
    </row>
    <row r="40" spans="1:12" ht="18" customHeight="1">
      <c r="A40" s="197" t="s">
        <v>85</v>
      </c>
      <c r="B40" s="198">
        <v>300</v>
      </c>
      <c r="C40" s="196">
        <v>0.11516120000000001</v>
      </c>
      <c r="D40" s="190" t="s">
        <v>104</v>
      </c>
      <c r="E40" s="150"/>
      <c r="F40" s="98"/>
      <c r="G40" s="98"/>
      <c r="H40" s="98"/>
      <c r="I40" s="98"/>
      <c r="J40" s="98"/>
      <c r="K40" s="98"/>
      <c r="L40" s="99"/>
    </row>
    <row r="41" spans="1:12" ht="18" customHeight="1">
      <c r="A41" s="197" t="s">
        <v>84</v>
      </c>
      <c r="B41" s="198">
        <v>400</v>
      </c>
      <c r="C41" s="196">
        <v>0.1535482</v>
      </c>
      <c r="D41" s="190" t="s">
        <v>104</v>
      </c>
      <c r="E41" s="150"/>
      <c r="F41" s="98"/>
      <c r="G41" s="98"/>
      <c r="H41" s="98"/>
      <c r="I41" s="98"/>
      <c r="J41" s="98"/>
      <c r="K41" s="98"/>
      <c r="L41" s="99"/>
    </row>
    <row r="42" spans="1:12" ht="18" customHeight="1">
      <c r="A42" s="197" t="s">
        <v>82</v>
      </c>
      <c r="B42" s="198">
        <v>1200</v>
      </c>
      <c r="C42" s="196">
        <v>0.46064460000000002</v>
      </c>
      <c r="D42" s="190" t="s">
        <v>104</v>
      </c>
      <c r="E42" s="150"/>
      <c r="F42" s="98"/>
      <c r="G42" s="98"/>
      <c r="H42" s="98"/>
      <c r="I42" s="98"/>
      <c r="J42" s="98"/>
      <c r="K42" s="98"/>
      <c r="L42" s="99"/>
    </row>
    <row r="43" spans="1:12" ht="18" customHeight="1">
      <c r="A43" s="121"/>
      <c r="B43" s="123"/>
      <c r="C43" s="98"/>
      <c r="E43" s="98"/>
      <c r="F43" s="98"/>
      <c r="G43" s="98"/>
      <c r="H43" s="98"/>
      <c r="I43" s="98"/>
      <c r="J43" s="98"/>
      <c r="K43" s="98"/>
      <c r="L43" s="99"/>
    </row>
    <row r="44" spans="1:12" ht="18" customHeight="1">
      <c r="A44" s="121"/>
      <c r="B44" s="123"/>
      <c r="C44" s="98"/>
      <c r="E44" s="98"/>
      <c r="F44" s="98"/>
      <c r="G44" s="98"/>
      <c r="H44" s="98"/>
      <c r="I44" s="98"/>
      <c r="J44" s="98"/>
      <c r="K44" s="98"/>
      <c r="L44" s="99"/>
    </row>
    <row r="45" spans="1:12" ht="18" customHeight="1">
      <c r="A45" s="121"/>
      <c r="B45" s="123"/>
      <c r="C45" s="98"/>
      <c r="E45" s="98"/>
      <c r="F45" s="98"/>
      <c r="G45" s="98"/>
      <c r="H45" s="98"/>
      <c r="I45" s="98"/>
      <c r="J45" s="98"/>
      <c r="K45" s="98"/>
      <c r="L45" s="99"/>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39370078740157483" right="0.39370078740157483"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K72"/>
  <sheetViews>
    <sheetView showGridLines="0" tabSelected="1" zoomScale="110" zoomScaleNormal="110" zoomScaleSheetLayoutView="100" workbookViewId="0">
      <pane xSplit="1" ySplit="4" topLeftCell="B5" activePane="bottomRight" state="frozen"/>
      <selection activeCell="J18" sqref="J18"/>
      <selection pane="topRight" activeCell="J18" sqref="J18"/>
      <selection pane="bottomLeft" activeCell="J18" sqref="J18"/>
      <selection pane="bottomRight" activeCell="J18" sqref="J18"/>
    </sheetView>
  </sheetViews>
  <sheetFormatPr defaultColWidth="8.7109375" defaultRowHeight="12.75"/>
  <cols>
    <col min="1" max="1" width="48.42578125" customWidth="1"/>
    <col min="2" max="2" width="9" style="3" bestFit="1" customWidth="1"/>
    <col min="3" max="4" width="9.5703125" style="3" bestFit="1" customWidth="1"/>
    <col min="5" max="7" width="8.7109375" style="3"/>
    <col min="8" max="8" width="10.42578125" style="3" bestFit="1" customWidth="1"/>
    <col min="9" max="16384" width="8.7109375" style="3"/>
  </cols>
  <sheetData>
    <row r="1" spans="1:11">
      <c r="A1" s="29"/>
    </row>
    <row r="2" spans="1:11">
      <c r="A2" s="29"/>
    </row>
    <row r="3" spans="1:11" s="24" customFormat="1">
      <c r="A3" s="30"/>
      <c r="B3" s="45" t="s">
        <v>5</v>
      </c>
      <c r="C3" s="45" t="s">
        <v>5</v>
      </c>
      <c r="D3" s="45" t="s">
        <v>76</v>
      </c>
      <c r="E3" s="45" t="s">
        <v>0</v>
      </c>
      <c r="F3" s="45" t="s">
        <v>1</v>
      </c>
      <c r="G3" s="45" t="s">
        <v>2</v>
      </c>
      <c r="H3" s="45" t="s">
        <v>5</v>
      </c>
      <c r="I3" s="45" t="s">
        <v>76</v>
      </c>
      <c r="J3" s="45" t="s">
        <v>0</v>
      </c>
      <c r="K3" s="45" t="s">
        <v>1</v>
      </c>
    </row>
    <row r="4" spans="1:11" s="54" customFormat="1" ht="12" customHeight="1">
      <c r="A4" s="269" t="s">
        <v>318</v>
      </c>
      <c r="B4" s="45">
        <v>2017</v>
      </c>
      <c r="C4" s="45">
        <v>2018</v>
      </c>
      <c r="D4" s="45">
        <v>2019</v>
      </c>
      <c r="E4" s="45">
        <v>2019</v>
      </c>
      <c r="F4" s="45">
        <v>2019</v>
      </c>
      <c r="G4" s="45">
        <v>2019</v>
      </c>
      <c r="H4" s="45">
        <v>2019</v>
      </c>
      <c r="I4" s="45">
        <v>2020</v>
      </c>
      <c r="J4" s="45">
        <v>2020</v>
      </c>
      <c r="K4" s="45">
        <v>2020</v>
      </c>
    </row>
    <row r="5" spans="1:11" s="24" customFormat="1" ht="4.5" customHeight="1">
      <c r="A5" s="42"/>
      <c r="B5" s="43"/>
      <c r="C5" s="43"/>
      <c r="D5" s="43"/>
      <c r="E5" s="43"/>
      <c r="F5" s="43"/>
      <c r="G5" s="43"/>
      <c r="H5" s="43"/>
      <c r="I5" s="43"/>
      <c r="J5" s="43"/>
      <c r="K5" s="43"/>
    </row>
    <row r="6" spans="1:11" ht="20.25">
      <c r="A6" s="33" t="s">
        <v>324</v>
      </c>
      <c r="B6" s="20"/>
      <c r="C6" s="20"/>
      <c r="D6" s="20"/>
      <c r="E6" s="20"/>
      <c r="F6" s="20"/>
      <c r="G6" s="20"/>
      <c r="H6" s="20"/>
      <c r="I6" s="20"/>
      <c r="J6" s="20"/>
      <c r="K6" s="20"/>
    </row>
    <row r="7" spans="1:11" ht="1.1499999999999999" customHeight="1">
      <c r="A7" s="58"/>
      <c r="B7" s="58"/>
      <c r="C7" s="58"/>
      <c r="D7" s="58"/>
      <c r="E7" s="58"/>
      <c r="F7" s="58"/>
      <c r="G7" s="58"/>
      <c r="H7" s="58"/>
      <c r="I7" s="58"/>
      <c r="J7" s="58"/>
      <c r="K7" s="58"/>
    </row>
    <row r="8" spans="1:11" ht="11.25" customHeight="1">
      <c r="A8" s="38" t="s">
        <v>27</v>
      </c>
      <c r="B8" s="40"/>
      <c r="C8" s="40"/>
      <c r="D8" s="40"/>
      <c r="E8" s="40"/>
      <c r="F8" s="40"/>
      <c r="G8" s="40"/>
      <c r="H8" s="40"/>
      <c r="I8" s="40"/>
      <c r="J8" s="40"/>
      <c r="K8" s="40"/>
    </row>
    <row r="9" spans="1:11" s="34" customFormat="1">
      <c r="A9" s="65" t="s">
        <v>16</v>
      </c>
      <c r="B9" s="62">
        <v>9789</v>
      </c>
      <c r="C9" s="62">
        <v>9321</v>
      </c>
      <c r="D9" s="66">
        <v>2256</v>
      </c>
      <c r="E9" s="66">
        <v>2224</v>
      </c>
      <c r="F9" s="66">
        <v>2247</v>
      </c>
      <c r="G9" s="66">
        <v>2202</v>
      </c>
      <c r="H9" s="62">
        <v>8929</v>
      </c>
      <c r="I9" s="66">
        <v>2187</v>
      </c>
      <c r="J9" s="66">
        <v>2155</v>
      </c>
      <c r="K9" s="66">
        <v>2178</v>
      </c>
    </row>
    <row r="10" spans="1:11">
      <c r="A10" s="67" t="s">
        <v>7</v>
      </c>
      <c r="B10" s="23"/>
      <c r="C10" s="23"/>
      <c r="D10" s="68"/>
      <c r="E10" s="68">
        <v>-1.4184397163120588E-2</v>
      </c>
      <c r="F10" s="68">
        <v>1.0341726618705138E-2</v>
      </c>
      <c r="G10" s="68">
        <v>-2.0026702269692942E-2</v>
      </c>
      <c r="H10" s="23"/>
      <c r="I10" s="68">
        <v>-6.8119891008174838E-3</v>
      </c>
      <c r="J10" s="68">
        <v>-1.4631915866483713E-2</v>
      </c>
      <c r="K10" s="68">
        <v>1.0672853828306295E-2</v>
      </c>
    </row>
    <row r="11" spans="1:11" ht="10.9" customHeight="1">
      <c r="A11" s="67" t="s">
        <v>8</v>
      </c>
      <c r="B11" s="23"/>
      <c r="C11" s="23">
        <v>-4.7808764940239001E-2</v>
      </c>
      <c r="D11" s="69"/>
      <c r="E11" s="69"/>
      <c r="F11" s="69"/>
      <c r="G11" s="69"/>
      <c r="H11" s="23">
        <v>-4.2055573436326599E-2</v>
      </c>
      <c r="I11" s="69">
        <v>-3.0585106382978733E-2</v>
      </c>
      <c r="J11" s="69">
        <v>-3.1025179856115082E-2</v>
      </c>
      <c r="K11" s="69">
        <v>-3.0707610146862518E-2</v>
      </c>
    </row>
    <row r="12" spans="1:11" s="34" customFormat="1">
      <c r="A12" s="65" t="s">
        <v>227</v>
      </c>
      <c r="B12" s="62">
        <v>1715</v>
      </c>
      <c r="C12" s="62">
        <v>2189</v>
      </c>
      <c r="D12" s="66">
        <v>466</v>
      </c>
      <c r="E12" s="66">
        <v>478</v>
      </c>
      <c r="F12" s="66">
        <v>481</v>
      </c>
      <c r="G12" s="66">
        <v>487</v>
      </c>
      <c r="H12" s="62">
        <v>1912</v>
      </c>
      <c r="I12" s="66">
        <v>451</v>
      </c>
      <c r="J12" s="66">
        <v>459</v>
      </c>
      <c r="K12" s="66">
        <v>464</v>
      </c>
    </row>
    <row r="13" spans="1:11">
      <c r="A13" s="67" t="s">
        <v>7</v>
      </c>
      <c r="B13" s="23"/>
      <c r="C13" s="23"/>
      <c r="D13" s="68"/>
      <c r="E13" s="68">
        <v>2.5751072961373467E-2</v>
      </c>
      <c r="F13" s="68">
        <v>6.2761506276149959E-3</v>
      </c>
      <c r="G13" s="68">
        <v>1.2474012474012364E-2</v>
      </c>
      <c r="H13" s="23"/>
      <c r="I13" s="68">
        <v>-7.3921971252566721E-2</v>
      </c>
      <c r="J13" s="68">
        <v>1.7738359201773912E-2</v>
      </c>
      <c r="K13" s="68">
        <v>1.089324618736387E-2</v>
      </c>
    </row>
    <row r="14" spans="1:11" ht="10.9" customHeight="1">
      <c r="A14" s="67" t="s">
        <v>8</v>
      </c>
      <c r="B14" s="23"/>
      <c r="C14" s="23">
        <v>0.27638483965014582</v>
      </c>
      <c r="D14" s="68"/>
      <c r="E14" s="68"/>
      <c r="F14" s="68"/>
      <c r="G14" s="68"/>
      <c r="H14" s="23">
        <v>-0.12654179990863412</v>
      </c>
      <c r="I14" s="69">
        <v>-3.2188841201716722E-2</v>
      </c>
      <c r="J14" s="69">
        <v>-3.9748953974895418E-2</v>
      </c>
      <c r="K14" s="69">
        <v>-3.5343035343035289E-2</v>
      </c>
    </row>
    <row r="15" spans="1:11">
      <c r="A15" s="65" t="s">
        <v>66</v>
      </c>
      <c r="B15" s="62">
        <v>2005</v>
      </c>
      <c r="C15" s="62">
        <v>1992</v>
      </c>
      <c r="D15" s="66">
        <v>492</v>
      </c>
      <c r="E15" s="66">
        <v>489</v>
      </c>
      <c r="F15" s="66">
        <v>474</v>
      </c>
      <c r="G15" s="66">
        <v>478</v>
      </c>
      <c r="H15" s="62">
        <v>1933</v>
      </c>
      <c r="I15" s="66">
        <v>479</v>
      </c>
      <c r="J15" s="66">
        <v>444</v>
      </c>
      <c r="K15" s="66">
        <v>474</v>
      </c>
    </row>
    <row r="16" spans="1:11">
      <c r="A16" s="67" t="s">
        <v>7</v>
      </c>
      <c r="B16" s="23"/>
      <c r="C16" s="23"/>
      <c r="D16" s="68"/>
      <c r="E16" s="68">
        <v>-6.0975609756097615E-3</v>
      </c>
      <c r="F16" s="68">
        <v>-3.0674846625766916E-2</v>
      </c>
      <c r="G16" s="68">
        <v>8.4388185654007408E-3</v>
      </c>
      <c r="H16" s="23"/>
      <c r="I16" s="68">
        <v>2.0920502092049986E-3</v>
      </c>
      <c r="J16" s="68">
        <v>-7.3068893528183687E-2</v>
      </c>
      <c r="K16" s="68">
        <v>6.7567567567567544E-2</v>
      </c>
    </row>
    <row r="17" spans="1:11" ht="10.15" customHeight="1">
      <c r="A17" s="67" t="s">
        <v>8</v>
      </c>
      <c r="B17" s="23"/>
      <c r="C17" s="23">
        <v>-6.4837905236907467E-3</v>
      </c>
      <c r="D17" s="69"/>
      <c r="E17" s="69"/>
      <c r="F17" s="69"/>
      <c r="G17" s="69"/>
      <c r="H17" s="23">
        <v>-2.9618473895582365E-2</v>
      </c>
      <c r="I17" s="69">
        <v>-2.6422764227642226E-2</v>
      </c>
      <c r="J17" s="69">
        <v>-9.2024539877300637E-2</v>
      </c>
      <c r="K17" s="69">
        <v>0</v>
      </c>
    </row>
    <row r="18" spans="1:11">
      <c r="A18" s="65" t="s">
        <v>223</v>
      </c>
      <c r="B18" s="165">
        <v>-19</v>
      </c>
      <c r="C18" s="165">
        <v>634</v>
      </c>
      <c r="D18" s="173">
        <v>-25</v>
      </c>
      <c r="E18" s="173">
        <v>-414</v>
      </c>
      <c r="F18" s="173">
        <v>39</v>
      </c>
      <c r="G18" s="66">
        <v>179</v>
      </c>
      <c r="H18" s="165">
        <v>-221</v>
      </c>
      <c r="I18" s="173">
        <v>-3</v>
      </c>
      <c r="J18" s="173">
        <v>-19</v>
      </c>
      <c r="K18" s="173">
        <v>-7</v>
      </c>
    </row>
    <row r="19" spans="1:11">
      <c r="A19" s="65"/>
      <c r="B19" s="165"/>
      <c r="C19" s="165"/>
      <c r="D19" s="173"/>
      <c r="E19" s="173"/>
      <c r="F19" s="173"/>
      <c r="G19" s="173"/>
      <c r="H19" s="165"/>
      <c r="I19" s="173"/>
      <c r="J19" s="173"/>
      <c r="K19" s="173"/>
    </row>
    <row r="20" spans="1:11" ht="15.75" customHeight="1">
      <c r="A20" s="84" t="s">
        <v>350</v>
      </c>
      <c r="B20" s="165">
        <v>87</v>
      </c>
      <c r="C20" s="165">
        <v>1675</v>
      </c>
      <c r="D20" s="66">
        <v>0</v>
      </c>
      <c r="E20" s="173">
        <v>951</v>
      </c>
      <c r="F20" s="66">
        <v>0</v>
      </c>
      <c r="G20" s="66">
        <v>196</v>
      </c>
      <c r="H20" s="165">
        <v>1147</v>
      </c>
      <c r="I20" s="66">
        <v>0</v>
      </c>
      <c r="J20" s="66">
        <v>0</v>
      </c>
      <c r="K20" s="173">
        <v>268</v>
      </c>
    </row>
    <row r="21" spans="1:11" ht="10.5" customHeight="1">
      <c r="A21" s="65"/>
      <c r="B21" s="165"/>
      <c r="C21" s="23"/>
      <c r="D21" s="173"/>
      <c r="E21" s="173"/>
      <c r="F21" s="173"/>
      <c r="G21" s="173"/>
      <c r="H21" s="165"/>
      <c r="I21" s="66"/>
      <c r="J21" s="173"/>
      <c r="K21" s="173"/>
    </row>
    <row r="22" spans="1:11" s="34" customFormat="1" ht="16.5" customHeight="1">
      <c r="A22" s="65" t="s">
        <v>221</v>
      </c>
      <c r="B22" s="62">
        <v>2098</v>
      </c>
      <c r="C22" s="165">
        <v>-582</v>
      </c>
      <c r="D22" s="173">
        <v>504</v>
      </c>
      <c r="E22" s="173">
        <v>-102</v>
      </c>
      <c r="F22" s="173">
        <v>440</v>
      </c>
      <c r="G22" s="66">
        <v>8</v>
      </c>
      <c r="H22" s="165">
        <v>850</v>
      </c>
      <c r="I22" s="173">
        <v>459</v>
      </c>
      <c r="J22" s="173">
        <v>511</v>
      </c>
      <c r="K22" s="173">
        <v>189</v>
      </c>
    </row>
    <row r="23" spans="1:11">
      <c r="A23" s="67" t="s">
        <v>7</v>
      </c>
      <c r="B23" s="23"/>
      <c r="C23" s="23"/>
      <c r="D23" s="80"/>
      <c r="E23" s="80" t="s">
        <v>34</v>
      </c>
      <c r="F23" s="80" t="s">
        <v>34</v>
      </c>
      <c r="G23" s="68">
        <v>-0.98181818181818181</v>
      </c>
      <c r="H23" s="23"/>
      <c r="I23" s="68">
        <v>56.375</v>
      </c>
      <c r="J23" s="68">
        <v>0.11328976034858385</v>
      </c>
      <c r="K23" s="68">
        <v>-0.63013698630136994</v>
      </c>
    </row>
    <row r="24" spans="1:11" ht="10.15" customHeight="1">
      <c r="A24" s="67" t="s">
        <v>8</v>
      </c>
      <c r="B24" s="23"/>
      <c r="C24" s="87" t="s">
        <v>34</v>
      </c>
      <c r="D24" s="69"/>
      <c r="E24" s="80"/>
      <c r="F24" s="69"/>
      <c r="G24" s="80"/>
      <c r="H24" s="87" t="s">
        <v>34</v>
      </c>
      <c r="I24" s="69">
        <v>-8.9285714285714302E-2</v>
      </c>
      <c r="J24" s="80" t="s">
        <v>34</v>
      </c>
      <c r="K24" s="69">
        <v>-0.57045454545454544</v>
      </c>
    </row>
    <row r="25" spans="1:11">
      <c r="A25" s="65" t="s">
        <v>75</v>
      </c>
      <c r="B25" s="62">
        <v>417</v>
      </c>
      <c r="C25" s="62">
        <v>435</v>
      </c>
      <c r="D25" s="66">
        <v>99</v>
      </c>
      <c r="E25" s="66">
        <v>136</v>
      </c>
      <c r="F25" s="66">
        <v>205</v>
      </c>
      <c r="G25" s="66">
        <v>109</v>
      </c>
      <c r="H25" s="62">
        <v>549</v>
      </c>
      <c r="I25" s="66">
        <v>34</v>
      </c>
      <c r="J25" s="66">
        <v>159</v>
      </c>
      <c r="K25" s="66">
        <v>80</v>
      </c>
    </row>
    <row r="26" spans="1:11">
      <c r="A26" s="67" t="s">
        <v>7</v>
      </c>
      <c r="B26" s="23"/>
      <c r="C26" s="23"/>
      <c r="D26" s="68"/>
      <c r="E26" s="68">
        <v>0.3737373737373737</v>
      </c>
      <c r="F26" s="68">
        <v>0.50735294117647056</v>
      </c>
      <c r="G26" s="68">
        <v>-0.46829268292682924</v>
      </c>
      <c r="H26" s="23"/>
      <c r="I26" s="68">
        <v>-0.68807339449541283</v>
      </c>
      <c r="J26" s="68">
        <v>3.6764705882352944</v>
      </c>
      <c r="K26" s="68">
        <v>-0.49685534591194969</v>
      </c>
    </row>
    <row r="27" spans="1:11" ht="10.9" customHeight="1">
      <c r="A27" s="67" t="s">
        <v>8</v>
      </c>
      <c r="B27" s="87"/>
      <c r="C27" s="87">
        <v>4.3165467625899234E-2</v>
      </c>
      <c r="D27" s="69"/>
      <c r="E27" s="69"/>
      <c r="F27" s="69"/>
      <c r="G27" s="69"/>
      <c r="H27" s="87">
        <v>0.26206896551724146</v>
      </c>
      <c r="I27" s="69">
        <v>-0.65656565656565657</v>
      </c>
      <c r="J27" s="69">
        <v>0.16911764705882359</v>
      </c>
      <c r="K27" s="69">
        <v>-0.6097560975609756</v>
      </c>
    </row>
    <row r="28" spans="1:11">
      <c r="A28" s="65" t="s">
        <v>160</v>
      </c>
      <c r="B28" s="62">
        <v>453</v>
      </c>
      <c r="C28" s="62">
        <v>72</v>
      </c>
      <c r="D28" s="66">
        <v>110</v>
      </c>
      <c r="E28" s="66">
        <v>1340</v>
      </c>
      <c r="F28" s="66">
        <v>56</v>
      </c>
      <c r="G28" s="173">
        <v>-13</v>
      </c>
      <c r="H28" s="62">
        <v>1493</v>
      </c>
      <c r="I28" s="66">
        <v>98</v>
      </c>
      <c r="J28" s="66">
        <v>83</v>
      </c>
      <c r="K28" s="66">
        <v>83</v>
      </c>
    </row>
    <row r="29" spans="1:11" ht="10.9" customHeight="1">
      <c r="A29" s="67" t="s">
        <v>7</v>
      </c>
      <c r="B29" s="23"/>
      <c r="C29" s="23"/>
      <c r="D29" s="80"/>
      <c r="E29" s="68">
        <v>11.181818181818182</v>
      </c>
      <c r="F29" s="68">
        <v>-0.95820895522388061</v>
      </c>
      <c r="G29" s="68">
        <v>-1.2321428571428572</v>
      </c>
      <c r="H29" s="23"/>
      <c r="I29" s="68">
        <v>-8.5384615384615383</v>
      </c>
      <c r="J29" s="68">
        <v>-0.15306122448979587</v>
      </c>
      <c r="K29" s="68">
        <v>0</v>
      </c>
    </row>
    <row r="30" spans="1:11" ht="11.45" customHeight="1">
      <c r="A30" s="67" t="s">
        <v>8</v>
      </c>
      <c r="B30" s="23"/>
      <c r="C30" s="23">
        <v>-0.84105960264900659</v>
      </c>
      <c r="D30" s="69"/>
      <c r="E30" s="69"/>
      <c r="F30" s="69"/>
      <c r="G30" s="80"/>
      <c r="H30" s="23">
        <v>19.736111111111111</v>
      </c>
      <c r="I30" s="69">
        <v>-0.10909090909090913</v>
      </c>
      <c r="J30" s="69">
        <v>-0.93805970149253737</v>
      </c>
      <c r="K30" s="69">
        <v>0.48214285714285721</v>
      </c>
    </row>
    <row r="31" spans="1:11" s="34" customFormat="1">
      <c r="A31" s="65" t="s">
        <v>322</v>
      </c>
      <c r="B31" s="62">
        <v>1223</v>
      </c>
      <c r="C31" s="165">
        <v>-1092</v>
      </c>
      <c r="D31" s="66">
        <v>295</v>
      </c>
      <c r="E31" s="173">
        <v>-1579</v>
      </c>
      <c r="F31" s="173">
        <v>177</v>
      </c>
      <c r="G31" s="173">
        <v>-87</v>
      </c>
      <c r="H31" s="165">
        <v>-1194</v>
      </c>
      <c r="I31" s="66">
        <v>327</v>
      </c>
      <c r="J31" s="173">
        <v>269</v>
      </c>
      <c r="K31" s="173">
        <v>26</v>
      </c>
    </row>
    <row r="32" spans="1:11" ht="12.6" customHeight="1">
      <c r="A32" s="67" t="s">
        <v>7</v>
      </c>
      <c r="B32" s="23"/>
      <c r="C32" s="23"/>
      <c r="D32" s="80"/>
      <c r="E32" s="80" t="s">
        <v>34</v>
      </c>
      <c r="F32" s="80" t="s">
        <v>34</v>
      </c>
      <c r="G32" s="80" t="s">
        <v>34</v>
      </c>
      <c r="H32" s="23"/>
      <c r="I32" s="68">
        <v>327</v>
      </c>
      <c r="J32" s="68">
        <v>-0.17737003058103973</v>
      </c>
      <c r="K32" s="68">
        <v>-0.90334572490706322</v>
      </c>
    </row>
    <row r="33" spans="1:11" ht="12" customHeight="1">
      <c r="A33" s="67" t="s">
        <v>8</v>
      </c>
      <c r="B33" s="23"/>
      <c r="C33" s="87" t="s">
        <v>34</v>
      </c>
      <c r="D33" s="69"/>
      <c r="E33" s="80"/>
      <c r="F33" s="69"/>
      <c r="G33" s="69"/>
      <c r="H33" s="23">
        <v>9.3406593406593297E-2</v>
      </c>
      <c r="I33" s="69">
        <v>0.10847457627118651</v>
      </c>
      <c r="J33" s="80" t="s">
        <v>34</v>
      </c>
      <c r="K33" s="69">
        <v>-0.85310734463276838</v>
      </c>
    </row>
    <row r="34" spans="1:11" ht="15.75" customHeight="1">
      <c r="A34" s="210" t="s">
        <v>367</v>
      </c>
      <c r="B34" s="62">
        <v>1295.56</v>
      </c>
      <c r="C34" s="62">
        <v>961.09</v>
      </c>
      <c r="D34" s="205">
        <v>285.64</v>
      </c>
      <c r="E34" s="205">
        <v>217.15000000000009</v>
      </c>
      <c r="F34" s="205">
        <v>207.26</v>
      </c>
      <c r="G34" s="205">
        <v>203.36000000000007</v>
      </c>
      <c r="H34" s="62">
        <v>913.41000000000008</v>
      </c>
      <c r="I34" s="205">
        <v>324.69</v>
      </c>
      <c r="J34" s="205">
        <v>251.61</v>
      </c>
      <c r="K34" s="205">
        <v>288.61</v>
      </c>
    </row>
    <row r="35" spans="1:11" s="34" customFormat="1" ht="18.75" customHeight="1">
      <c r="A35" s="65" t="s">
        <v>164</v>
      </c>
      <c r="B35" s="62">
        <v>3813</v>
      </c>
      <c r="C35" s="62">
        <v>1607</v>
      </c>
      <c r="D35" s="72">
        <v>970</v>
      </c>
      <c r="E35" s="72">
        <v>376</v>
      </c>
      <c r="F35" s="72">
        <v>921</v>
      </c>
      <c r="G35" s="66">
        <v>495</v>
      </c>
      <c r="H35" s="62">
        <v>2762</v>
      </c>
      <c r="I35" s="72">
        <v>910</v>
      </c>
      <c r="J35" s="72">
        <v>970</v>
      </c>
      <c r="K35" s="72">
        <v>653</v>
      </c>
    </row>
    <row r="36" spans="1:11" ht="10.15" customHeight="1">
      <c r="A36" s="67" t="s">
        <v>7</v>
      </c>
      <c r="B36" s="23"/>
      <c r="C36" s="23"/>
      <c r="D36" s="80"/>
      <c r="E36" s="68">
        <v>-0.6123711340206186</v>
      </c>
      <c r="F36" s="68">
        <v>1.4494680851063828</v>
      </c>
      <c r="G36" s="68">
        <v>-0.46254071661237783</v>
      </c>
      <c r="H36" s="23"/>
      <c r="I36" s="68">
        <v>0.83838383838383845</v>
      </c>
      <c r="J36" s="68">
        <v>6.5934065934065922E-2</v>
      </c>
      <c r="K36" s="68">
        <v>-0.32680412371134016</v>
      </c>
    </row>
    <row r="37" spans="1:11" ht="10.15" customHeight="1">
      <c r="A37" s="67" t="s">
        <v>8</v>
      </c>
      <c r="B37" s="23"/>
      <c r="C37" s="23">
        <v>-0.57854707579333864</v>
      </c>
      <c r="D37" s="69"/>
      <c r="E37" s="69"/>
      <c r="F37" s="69"/>
      <c r="G37" s="80"/>
      <c r="H37" s="23">
        <v>0.71873055382700679</v>
      </c>
      <c r="I37" s="69">
        <v>-6.1855670103092786E-2</v>
      </c>
      <c r="J37" s="69">
        <v>1.5797872340425534</v>
      </c>
      <c r="K37" s="69">
        <v>-0.29098805646036918</v>
      </c>
    </row>
    <row r="38" spans="1:11" ht="11.25" customHeight="1">
      <c r="A38" s="84" t="s">
        <v>366</v>
      </c>
      <c r="B38" s="165">
        <v>3881</v>
      </c>
      <c r="C38" s="165">
        <v>3916</v>
      </c>
      <c r="D38" s="72">
        <v>945</v>
      </c>
      <c r="E38" s="72">
        <v>913</v>
      </c>
      <c r="F38" s="72">
        <v>960</v>
      </c>
      <c r="G38" s="72">
        <v>870</v>
      </c>
      <c r="H38" s="165">
        <v>3688</v>
      </c>
      <c r="I38" s="72">
        <v>907</v>
      </c>
      <c r="J38" s="72">
        <v>951</v>
      </c>
      <c r="K38" s="72">
        <v>914</v>
      </c>
    </row>
    <row r="39" spans="1:11" ht="10.9" customHeight="1">
      <c r="A39" s="67" t="s">
        <v>7</v>
      </c>
      <c r="B39" s="23"/>
      <c r="C39" s="23"/>
      <c r="D39" s="68"/>
      <c r="E39" s="68">
        <v>-3.3862433862433816E-2</v>
      </c>
      <c r="F39" s="68">
        <v>5.1478641840087658E-2</v>
      </c>
      <c r="G39" s="68">
        <v>-9.375E-2</v>
      </c>
      <c r="H39" s="23"/>
      <c r="I39" s="68">
        <v>4.2528735632183956E-2</v>
      </c>
      <c r="J39" s="68">
        <v>4.8511576626240283E-2</v>
      </c>
      <c r="K39" s="68">
        <v>-3.8906414300736047E-2</v>
      </c>
    </row>
    <row r="40" spans="1:11" ht="10.9" customHeight="1">
      <c r="A40" s="67" t="s">
        <v>8</v>
      </c>
      <c r="B40" s="23"/>
      <c r="C40" s="23">
        <v>9.0182942540582012E-3</v>
      </c>
      <c r="D40" s="69"/>
      <c r="E40" s="69"/>
      <c r="F40" s="69"/>
      <c r="G40" s="69"/>
      <c r="H40" s="23">
        <v>-5.8222676200204271E-2</v>
      </c>
      <c r="I40" s="69">
        <v>-4.0211640211640254E-2</v>
      </c>
      <c r="J40" s="69">
        <v>4.1621029572836754E-2</v>
      </c>
      <c r="K40" s="69">
        <v>-4.7916666666666718E-2</v>
      </c>
    </row>
    <row r="41" spans="1:11" ht="12.6" customHeight="1">
      <c r="A41" s="65" t="s">
        <v>317</v>
      </c>
      <c r="B41" s="61">
        <v>0.45</v>
      </c>
      <c r="C41" s="208">
        <v>-0.39</v>
      </c>
      <c r="D41" s="70">
        <v>0.11</v>
      </c>
      <c r="E41" s="207">
        <v>-0.56999999999999995</v>
      </c>
      <c r="F41" s="207">
        <v>0.06</v>
      </c>
      <c r="G41" s="207">
        <v>-3.0000000000000041E-2</v>
      </c>
      <c r="H41" s="208">
        <v>-0.43</v>
      </c>
      <c r="I41" s="70">
        <v>0.12</v>
      </c>
      <c r="J41" s="207">
        <v>0.1</v>
      </c>
      <c r="K41" s="207">
        <v>0.01</v>
      </c>
    </row>
    <row r="42" spans="1:11">
      <c r="A42" s="65" t="s">
        <v>28</v>
      </c>
      <c r="B42" s="62">
        <v>2765</v>
      </c>
      <c r="C42" s="62">
        <v>2765</v>
      </c>
      <c r="D42" s="71">
        <v>2765</v>
      </c>
      <c r="E42" s="71">
        <v>2765</v>
      </c>
      <c r="F42" s="71">
        <v>2765</v>
      </c>
      <c r="G42" s="71">
        <v>2765</v>
      </c>
      <c r="H42" s="62">
        <v>2765</v>
      </c>
      <c r="I42" s="71">
        <v>2765</v>
      </c>
      <c r="J42" s="71">
        <v>2765</v>
      </c>
      <c r="K42" s="71">
        <v>2765</v>
      </c>
    </row>
    <row r="43" spans="1:11" ht="13.5" customHeight="1">
      <c r="A43" s="38" t="s">
        <v>113</v>
      </c>
      <c r="B43" s="40"/>
      <c r="C43" s="40"/>
      <c r="D43" s="40"/>
      <c r="E43" s="40"/>
      <c r="F43" s="40"/>
      <c r="G43" s="40"/>
      <c r="H43" s="40"/>
      <c r="I43" s="40"/>
      <c r="J43" s="40"/>
      <c r="K43" s="40"/>
    </row>
    <row r="44" spans="1:11" ht="13.5" customHeight="1">
      <c r="A44" s="65" t="s">
        <v>237</v>
      </c>
      <c r="B44" s="62">
        <v>3903</v>
      </c>
      <c r="C44" s="62">
        <v>3413</v>
      </c>
      <c r="D44" s="66">
        <v>819</v>
      </c>
      <c r="E44" s="66">
        <v>822</v>
      </c>
      <c r="F44" s="66">
        <v>813</v>
      </c>
      <c r="G44" s="66">
        <v>854</v>
      </c>
      <c r="H44" s="62">
        <v>3308</v>
      </c>
      <c r="I44" s="66">
        <v>801</v>
      </c>
      <c r="J44" s="66">
        <v>760</v>
      </c>
      <c r="K44" s="66">
        <v>790</v>
      </c>
    </row>
    <row r="45" spans="1:11" ht="10.5" customHeight="1">
      <c r="A45" s="67" t="s">
        <v>7</v>
      </c>
      <c r="B45" s="23"/>
      <c r="C45" s="23"/>
      <c r="D45" s="68"/>
      <c r="E45" s="68">
        <v>3.66300366300365E-3</v>
      </c>
      <c r="F45" s="68">
        <v>-1.0948905109489093E-2</v>
      </c>
      <c r="G45" s="68">
        <v>5.0430504305043033E-2</v>
      </c>
      <c r="H45" s="23"/>
      <c r="I45" s="68">
        <v>-6.2060889929742347E-2</v>
      </c>
      <c r="J45" s="68">
        <v>-5.1186017478152324E-2</v>
      </c>
      <c r="K45" s="68">
        <v>3.9473684210526327E-2</v>
      </c>
    </row>
    <row r="46" spans="1:11" ht="13.5" customHeight="1">
      <c r="A46" s="67" t="s">
        <v>8</v>
      </c>
      <c r="B46" s="23"/>
      <c r="C46" s="23">
        <v>-0.12554445298488337</v>
      </c>
      <c r="D46" s="69"/>
      <c r="E46" s="69"/>
      <c r="F46" s="69"/>
      <c r="G46" s="69"/>
      <c r="H46" s="23">
        <v>-3.0764723117491899E-2</v>
      </c>
      <c r="I46" s="69">
        <v>-2.1978021978022011E-2</v>
      </c>
      <c r="J46" s="69">
        <v>-7.5425790754257926E-2</v>
      </c>
      <c r="K46" s="69">
        <v>-2.8290282902828978E-2</v>
      </c>
    </row>
    <row r="47" spans="1:11" ht="13.5" customHeight="1">
      <c r="A47" s="65" t="s">
        <v>71</v>
      </c>
      <c r="B47" s="62">
        <v>867</v>
      </c>
      <c r="C47" s="62">
        <v>771</v>
      </c>
      <c r="D47" s="66">
        <v>191</v>
      </c>
      <c r="E47" s="66">
        <v>181</v>
      </c>
      <c r="F47" s="66">
        <v>202</v>
      </c>
      <c r="G47" s="66">
        <v>232</v>
      </c>
      <c r="H47" s="62">
        <v>806</v>
      </c>
      <c r="I47" s="66">
        <v>188</v>
      </c>
      <c r="J47" s="66">
        <v>176</v>
      </c>
      <c r="K47" s="66">
        <v>189</v>
      </c>
    </row>
    <row r="48" spans="1:11" ht="10.15" customHeight="1">
      <c r="A48" s="67" t="s">
        <v>7</v>
      </c>
      <c r="B48" s="23"/>
      <c r="C48" s="23"/>
      <c r="D48" s="68"/>
      <c r="E48" s="68">
        <v>-5.2356020942408432E-2</v>
      </c>
      <c r="F48" s="68">
        <v>0.11602209944751385</v>
      </c>
      <c r="G48" s="68">
        <v>0.14851485148514842</v>
      </c>
      <c r="H48" s="23"/>
      <c r="I48" s="68">
        <v>-0.18965517241379315</v>
      </c>
      <c r="J48" s="68">
        <v>-6.3829787234042534E-2</v>
      </c>
      <c r="K48" s="68">
        <v>7.3863636363636465E-2</v>
      </c>
    </row>
    <row r="49" spans="1:11" ht="14.45" customHeight="1">
      <c r="A49" s="67" t="s">
        <v>8</v>
      </c>
      <c r="B49" s="23"/>
      <c r="C49" s="23">
        <v>-0.11072664359861595</v>
      </c>
      <c r="D49" s="69"/>
      <c r="E49" s="69"/>
      <c r="F49" s="69"/>
      <c r="G49" s="69"/>
      <c r="H49" s="23">
        <v>4.5395590142671916E-2</v>
      </c>
      <c r="I49" s="69">
        <v>-1.5706806282722474E-2</v>
      </c>
      <c r="J49" s="69">
        <v>-2.7624309392265234E-2</v>
      </c>
      <c r="K49" s="69">
        <v>-6.4356435643564303E-2</v>
      </c>
    </row>
    <row r="50" spans="1:11" ht="13.5" customHeight="1">
      <c r="A50" s="65" t="s">
        <v>70</v>
      </c>
      <c r="B50" s="62">
        <v>805</v>
      </c>
      <c r="C50" s="62">
        <v>789</v>
      </c>
      <c r="D50" s="66">
        <v>189</v>
      </c>
      <c r="E50" s="66">
        <v>194</v>
      </c>
      <c r="F50" s="66">
        <v>193</v>
      </c>
      <c r="G50" s="66">
        <v>181</v>
      </c>
      <c r="H50" s="62">
        <v>757</v>
      </c>
      <c r="I50" s="66">
        <v>185</v>
      </c>
      <c r="J50" s="66">
        <v>201</v>
      </c>
      <c r="K50" s="66">
        <v>199</v>
      </c>
    </row>
    <row r="51" spans="1:11" ht="10.15" customHeight="1">
      <c r="A51" s="67" t="s">
        <v>7</v>
      </c>
      <c r="B51" s="23"/>
      <c r="C51" s="23"/>
      <c r="D51" s="68"/>
      <c r="E51" s="68">
        <v>2.6455026455026509E-2</v>
      </c>
      <c r="F51" s="68">
        <v>-5.1546391752577136E-3</v>
      </c>
      <c r="G51" s="68">
        <v>-6.2176165803108807E-2</v>
      </c>
      <c r="H51" s="23"/>
      <c r="I51" s="68">
        <v>2.2099447513812098E-2</v>
      </c>
      <c r="J51" s="68">
        <v>8.6486486486486491E-2</v>
      </c>
      <c r="K51" s="68">
        <v>-9.9502487562188602E-3</v>
      </c>
    </row>
    <row r="52" spans="1:11" ht="12.6" customHeight="1">
      <c r="A52" s="67" t="s">
        <v>8</v>
      </c>
      <c r="B52" s="23"/>
      <c r="C52" s="23">
        <v>-1.9875776397515477E-2</v>
      </c>
      <c r="D52" s="69"/>
      <c r="E52" s="69"/>
      <c r="F52" s="69"/>
      <c r="G52" s="69"/>
      <c r="H52" s="23">
        <v>-4.0557667934093766E-2</v>
      </c>
      <c r="I52" s="69">
        <v>-2.1164021164021163E-2</v>
      </c>
      <c r="J52" s="69">
        <v>3.6082474226804218E-2</v>
      </c>
      <c r="K52" s="69">
        <v>3.1088082901554515E-2</v>
      </c>
    </row>
    <row r="53" spans="1:11" ht="13.5" customHeight="1">
      <c r="A53" s="65" t="s">
        <v>72</v>
      </c>
      <c r="B53" s="62">
        <v>584</v>
      </c>
      <c r="C53" s="62">
        <v>286</v>
      </c>
      <c r="D53" s="66">
        <v>68</v>
      </c>
      <c r="E53" s="66">
        <v>65</v>
      </c>
      <c r="F53" s="66">
        <v>70</v>
      </c>
      <c r="G53" s="66">
        <v>68</v>
      </c>
      <c r="H53" s="62">
        <v>271</v>
      </c>
      <c r="I53" s="66">
        <v>65</v>
      </c>
      <c r="J53" s="66">
        <v>46</v>
      </c>
      <c r="K53" s="66">
        <v>68</v>
      </c>
    </row>
    <row r="54" spans="1:11" ht="10.5" customHeight="1">
      <c r="A54" s="67" t="s">
        <v>7</v>
      </c>
      <c r="B54" s="23"/>
      <c r="C54" s="23"/>
      <c r="D54" s="68"/>
      <c r="E54" s="68">
        <v>-4.4117647058823484E-2</v>
      </c>
      <c r="F54" s="68">
        <v>7.6923076923076872E-2</v>
      </c>
      <c r="G54" s="68">
        <v>-2.8571428571428581E-2</v>
      </c>
      <c r="H54" s="23"/>
      <c r="I54" s="68">
        <v>-4.4117647058823484E-2</v>
      </c>
      <c r="J54" s="68">
        <v>-0.29230769230769227</v>
      </c>
      <c r="K54" s="68">
        <v>0.47826086956521729</v>
      </c>
    </row>
    <row r="55" spans="1:11" ht="9" customHeight="1">
      <c r="A55" s="67" t="s">
        <v>8</v>
      </c>
      <c r="B55" s="23"/>
      <c r="C55" s="23">
        <v>-0.51027397260273966</v>
      </c>
      <c r="D55" s="69"/>
      <c r="E55" s="69"/>
      <c r="F55" s="69"/>
      <c r="G55" s="69"/>
      <c r="H55" s="23">
        <v>-5.2447552447552392E-2</v>
      </c>
      <c r="I55" s="69">
        <v>-4.4117647058823484E-2</v>
      </c>
      <c r="J55" s="69">
        <v>-0.29230769230769227</v>
      </c>
      <c r="K55" s="69">
        <v>-2.8571428571428581E-2</v>
      </c>
    </row>
    <row r="56" spans="1:11" ht="13.5" customHeight="1">
      <c r="A56" s="65" t="s">
        <v>79</v>
      </c>
      <c r="B56" s="62">
        <v>595</v>
      </c>
      <c r="C56" s="62">
        <v>555</v>
      </c>
      <c r="D56" s="66">
        <v>123</v>
      </c>
      <c r="E56" s="66">
        <v>118</v>
      </c>
      <c r="F56" s="66">
        <v>120</v>
      </c>
      <c r="G56" s="66">
        <v>128</v>
      </c>
      <c r="H56" s="62">
        <v>489</v>
      </c>
      <c r="I56" s="66">
        <v>117</v>
      </c>
      <c r="J56" s="66">
        <v>114</v>
      </c>
      <c r="K56" s="66">
        <v>117</v>
      </c>
    </row>
    <row r="57" spans="1:11" ht="9.75" customHeight="1">
      <c r="A57" s="67" t="s">
        <v>7</v>
      </c>
      <c r="B57" s="23"/>
      <c r="C57" s="23"/>
      <c r="D57" s="68"/>
      <c r="E57" s="68">
        <v>-4.065040650406504E-2</v>
      </c>
      <c r="F57" s="68">
        <v>1.6949152542372836E-2</v>
      </c>
      <c r="G57" s="68">
        <v>6.6666666666666652E-2</v>
      </c>
      <c r="H57" s="23"/>
      <c r="I57" s="68">
        <v>-8.59375E-2</v>
      </c>
      <c r="J57" s="68">
        <v>-2.5641025641025661E-2</v>
      </c>
      <c r="K57" s="68">
        <v>2.6315789473684292E-2</v>
      </c>
    </row>
    <row r="58" spans="1:11" ht="9.6" customHeight="1">
      <c r="A58" s="67" t="s">
        <v>8</v>
      </c>
      <c r="B58" s="23"/>
      <c r="C58" s="23">
        <v>-6.7226890756302504E-2</v>
      </c>
      <c r="D58" s="69"/>
      <c r="E58" s="69"/>
      <c r="F58" s="69"/>
      <c r="G58" s="69"/>
      <c r="H58" s="23">
        <v>-0.11891891891891893</v>
      </c>
      <c r="I58" s="69">
        <v>-4.8780487804878092E-2</v>
      </c>
      <c r="J58" s="69">
        <v>-3.3898305084745783E-2</v>
      </c>
      <c r="K58" s="69">
        <v>-2.5000000000000022E-2</v>
      </c>
    </row>
    <row r="59" spans="1:11" ht="13.5" customHeight="1">
      <c r="A59" s="65" t="s">
        <v>73</v>
      </c>
      <c r="B59" s="62">
        <v>260</v>
      </c>
      <c r="C59" s="62">
        <v>277</v>
      </c>
      <c r="D59" s="66">
        <v>70</v>
      </c>
      <c r="E59" s="66">
        <v>68</v>
      </c>
      <c r="F59" s="66">
        <v>63</v>
      </c>
      <c r="G59" s="66">
        <v>69</v>
      </c>
      <c r="H59" s="62">
        <v>270</v>
      </c>
      <c r="I59" s="66">
        <v>68</v>
      </c>
      <c r="J59" s="66">
        <v>71</v>
      </c>
      <c r="K59" s="66">
        <v>68</v>
      </c>
    </row>
    <row r="60" spans="1:11" ht="9.75" customHeight="1">
      <c r="A60" s="67" t="s">
        <v>7</v>
      </c>
      <c r="B60" s="23"/>
      <c r="C60" s="23"/>
      <c r="D60" s="68"/>
      <c r="E60" s="68">
        <v>-2.8571428571428581E-2</v>
      </c>
      <c r="F60" s="68">
        <v>-7.3529411764705843E-2</v>
      </c>
      <c r="G60" s="68">
        <v>9.5238095238095344E-2</v>
      </c>
      <c r="H60" s="23"/>
      <c r="I60" s="68">
        <v>-1.4492753623188359E-2</v>
      </c>
      <c r="J60" s="68">
        <v>4.4117647058823595E-2</v>
      </c>
      <c r="K60" s="68">
        <v>-4.2253521126760618E-2</v>
      </c>
    </row>
    <row r="61" spans="1:11" ht="10.15" customHeight="1">
      <c r="A61" s="67" t="s">
        <v>8</v>
      </c>
      <c r="B61" s="23"/>
      <c r="C61" s="23">
        <v>6.5384615384615374E-2</v>
      </c>
      <c r="D61" s="69"/>
      <c r="E61" s="69"/>
      <c r="F61" s="69"/>
      <c r="G61" s="69"/>
      <c r="H61" s="23">
        <v>-2.5270758122743708E-2</v>
      </c>
      <c r="I61" s="69">
        <v>-2.8571428571428581E-2</v>
      </c>
      <c r="J61" s="69">
        <v>4.4117647058823595E-2</v>
      </c>
      <c r="K61" s="69">
        <v>7.9365079365079305E-2</v>
      </c>
    </row>
    <row r="62" spans="1:11" ht="11.25" customHeight="1">
      <c r="A62" s="65" t="s">
        <v>78</v>
      </c>
      <c r="B62" s="62">
        <v>156</v>
      </c>
      <c r="C62" s="62">
        <v>82</v>
      </c>
      <c r="D62" s="66">
        <v>18</v>
      </c>
      <c r="E62" s="66">
        <v>20</v>
      </c>
      <c r="F62" s="66">
        <v>16</v>
      </c>
      <c r="G62" s="66">
        <v>17</v>
      </c>
      <c r="H62" s="62">
        <v>71</v>
      </c>
      <c r="I62" s="66">
        <v>14</v>
      </c>
      <c r="J62" s="66">
        <v>9</v>
      </c>
      <c r="K62" s="66">
        <v>14</v>
      </c>
    </row>
    <row r="63" spans="1:11" ht="9" customHeight="1">
      <c r="A63" s="67" t="s">
        <v>7</v>
      </c>
      <c r="B63" s="23"/>
      <c r="C63" s="23"/>
      <c r="D63" s="68"/>
      <c r="E63" s="68">
        <v>0.11111111111111116</v>
      </c>
      <c r="F63" s="68">
        <v>-0.19999999999999996</v>
      </c>
      <c r="G63" s="68">
        <v>6.25E-2</v>
      </c>
      <c r="H63" s="23"/>
      <c r="I63" s="68">
        <v>-0.17647058823529416</v>
      </c>
      <c r="J63" s="68">
        <v>-0.3571428571428571</v>
      </c>
      <c r="K63" s="68">
        <v>0.55555555555555558</v>
      </c>
    </row>
    <row r="64" spans="1:11" ht="10.15" customHeight="1">
      <c r="A64" s="67" t="s">
        <v>8</v>
      </c>
      <c r="B64" s="23"/>
      <c r="C64" s="23">
        <v>-0.47435897435897434</v>
      </c>
      <c r="D64" s="69"/>
      <c r="E64" s="69"/>
      <c r="F64" s="69"/>
      <c r="G64" s="69"/>
      <c r="H64" s="23">
        <v>-0.13414634146341464</v>
      </c>
      <c r="I64" s="69">
        <v>-0.22222222222222221</v>
      </c>
      <c r="J64" s="69">
        <v>-0.55000000000000004</v>
      </c>
      <c r="K64" s="69">
        <v>-0.125</v>
      </c>
    </row>
    <row r="65" spans="1:11" ht="13.5" customHeight="1">
      <c r="A65" s="65" t="s">
        <v>166</v>
      </c>
      <c r="B65" s="62">
        <v>636</v>
      </c>
      <c r="C65" s="62">
        <v>653</v>
      </c>
      <c r="D65" s="66">
        <v>160</v>
      </c>
      <c r="E65" s="66">
        <v>176</v>
      </c>
      <c r="F65" s="66">
        <v>149</v>
      </c>
      <c r="G65" s="66">
        <v>159</v>
      </c>
      <c r="H65" s="62">
        <v>644</v>
      </c>
      <c r="I65" s="66">
        <v>164</v>
      </c>
      <c r="J65" s="66">
        <v>143</v>
      </c>
      <c r="K65" s="66">
        <v>135</v>
      </c>
    </row>
    <row r="66" spans="1:11" ht="9.6" customHeight="1">
      <c r="A66" s="67" t="s">
        <v>7</v>
      </c>
      <c r="B66" s="23"/>
      <c r="C66" s="23"/>
      <c r="D66" s="68"/>
      <c r="E66" s="68">
        <v>0.10000000000000009</v>
      </c>
      <c r="F66" s="68">
        <v>-0.15340909090909094</v>
      </c>
      <c r="G66" s="68">
        <v>6.7114093959731447E-2</v>
      </c>
      <c r="H66" s="23"/>
      <c r="I66" s="68">
        <v>3.1446540880503138E-2</v>
      </c>
      <c r="J66" s="68">
        <v>-0.12804878048780488</v>
      </c>
      <c r="K66" s="68">
        <v>-5.5944055944055937E-2</v>
      </c>
    </row>
    <row r="67" spans="1:11" ht="11.25" customHeight="1">
      <c r="A67" s="67" t="s">
        <v>8</v>
      </c>
      <c r="B67" s="23"/>
      <c r="C67" s="23">
        <v>2.6729559748427612E-2</v>
      </c>
      <c r="D67" s="69"/>
      <c r="E67" s="69"/>
      <c r="F67" s="69"/>
      <c r="G67" s="69"/>
      <c r="H67" s="23">
        <v>-1.3782542113323082E-2</v>
      </c>
      <c r="I67" s="69">
        <v>2.4999999999999911E-2</v>
      </c>
      <c r="J67" s="69">
        <v>-0.1875</v>
      </c>
      <c r="K67" s="69">
        <v>-9.3959731543624136E-2</v>
      </c>
    </row>
    <row r="68" spans="1:11">
      <c r="A68" s="48" t="s">
        <v>36</v>
      </c>
      <c r="B68" s="39"/>
      <c r="C68" s="39"/>
      <c r="D68" s="49"/>
      <c r="E68" s="49"/>
      <c r="F68" s="49"/>
      <c r="G68" s="49"/>
      <c r="H68" s="39"/>
      <c r="I68" s="49"/>
      <c r="J68" s="49"/>
      <c r="K68" s="49"/>
    </row>
    <row r="69" spans="1:11" s="34" customFormat="1" ht="11.25" customHeight="1">
      <c r="A69" s="65" t="s">
        <v>31</v>
      </c>
      <c r="B69" s="53">
        <v>0.12493615282459904</v>
      </c>
      <c r="C69" s="53">
        <v>-0.11715481171548117</v>
      </c>
      <c r="D69" s="73">
        <v>0.13076241134751773</v>
      </c>
      <c r="E69" s="73">
        <v>-0.70998201438848918</v>
      </c>
      <c r="F69" s="73">
        <v>7.8771695594125501E-2</v>
      </c>
      <c r="G69" s="73">
        <v>-3.9509536784741145E-2</v>
      </c>
      <c r="H69" s="53">
        <v>-0.13372158136409451</v>
      </c>
      <c r="I69" s="73">
        <v>0.14951989026063101</v>
      </c>
      <c r="J69" s="73">
        <v>0.12482598607888631</v>
      </c>
      <c r="K69" s="73">
        <v>1.1937557392102846E-2</v>
      </c>
    </row>
    <row r="70" spans="1:11" s="34" customFormat="1" ht="11.25" customHeight="1">
      <c r="A70" s="65" t="s">
        <v>10</v>
      </c>
      <c r="B70" s="53">
        <v>0.38951884768617834</v>
      </c>
      <c r="C70" s="53">
        <v>0.17240639416371634</v>
      </c>
      <c r="D70" s="73">
        <v>0.42996453900709219</v>
      </c>
      <c r="E70" s="73">
        <v>0.16906474820143885</v>
      </c>
      <c r="F70" s="73">
        <v>0.40987983978638182</v>
      </c>
      <c r="G70" s="73">
        <v>0.22479564032697547</v>
      </c>
      <c r="H70" s="53">
        <v>0.30932915220069435</v>
      </c>
      <c r="I70" s="73">
        <v>0.41609510745313216</v>
      </c>
      <c r="J70" s="73">
        <v>0.45011600928074247</v>
      </c>
      <c r="K70" s="73">
        <v>0.29981634527089074</v>
      </c>
    </row>
    <row r="71" spans="1:11" s="34" customFormat="1" ht="11.25" customHeight="1">
      <c r="A71" s="65" t="s">
        <v>18</v>
      </c>
      <c r="B71" s="53">
        <v>0.15629788538155073</v>
      </c>
      <c r="C71" s="53">
        <v>0.18528054929728571</v>
      </c>
      <c r="D71" s="73">
        <v>0.16533687943262412</v>
      </c>
      <c r="E71" s="73">
        <v>0.23606115107913669</v>
      </c>
      <c r="F71" s="73">
        <v>0.14641744548286603</v>
      </c>
      <c r="G71" s="73">
        <v>0.14713896457765668</v>
      </c>
      <c r="H71" s="53">
        <v>0.17370366222421324</v>
      </c>
      <c r="I71" s="73">
        <v>0.1545496113397348</v>
      </c>
      <c r="J71" s="73">
        <v>0.16287703016241301</v>
      </c>
      <c r="K71" s="73">
        <v>0.20293847566574838</v>
      </c>
    </row>
    <row r="72" spans="1:11" ht="3.6" customHeight="1">
      <c r="A72" s="42"/>
      <c r="B72" s="43"/>
      <c r="C72" s="43"/>
      <c r="D72" s="43"/>
      <c r="E72" s="43"/>
      <c r="F72" s="43"/>
      <c r="G72" s="43"/>
      <c r="H72" s="43"/>
      <c r="I72" s="43"/>
      <c r="J72" s="43"/>
      <c r="K72"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39370078740157483" right="0.39370078740157483"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K43"/>
  <sheetViews>
    <sheetView showGridLines="0" tabSelected="1" workbookViewId="0">
      <selection activeCell="J18" sqref="J18"/>
    </sheetView>
  </sheetViews>
  <sheetFormatPr defaultRowHeight="12.75"/>
  <cols>
    <col min="1" max="1" width="44" customWidth="1"/>
  </cols>
  <sheetData>
    <row r="1" spans="1:11">
      <c r="A1" s="29"/>
      <c r="B1" s="3"/>
      <c r="C1" s="3"/>
      <c r="D1" s="3"/>
      <c r="E1" s="3"/>
      <c r="F1" s="3"/>
      <c r="G1" s="3"/>
      <c r="H1" s="3"/>
      <c r="I1" s="3"/>
      <c r="J1" s="3"/>
      <c r="K1" s="3"/>
    </row>
    <row r="2" spans="1:11">
      <c r="A2" s="29"/>
      <c r="B2" s="3"/>
      <c r="C2" s="3"/>
      <c r="D2" s="3"/>
      <c r="E2" s="3"/>
      <c r="F2" s="3"/>
      <c r="G2" s="3"/>
      <c r="H2" s="3"/>
      <c r="I2" s="3"/>
      <c r="J2" s="3"/>
      <c r="K2" s="3"/>
    </row>
    <row r="3" spans="1:11">
      <c r="A3" s="30"/>
      <c r="B3" s="45" t="s">
        <v>5</v>
      </c>
      <c r="C3" s="45" t="s">
        <v>5</v>
      </c>
      <c r="D3" s="45" t="s">
        <v>76</v>
      </c>
      <c r="E3" s="45" t="s">
        <v>0</v>
      </c>
      <c r="F3" s="45" t="s">
        <v>1</v>
      </c>
      <c r="G3" s="45" t="s">
        <v>2</v>
      </c>
      <c r="H3" s="45" t="s">
        <v>5</v>
      </c>
      <c r="I3" s="45" t="s">
        <v>76</v>
      </c>
      <c r="J3" s="45" t="s">
        <v>0</v>
      </c>
      <c r="K3" s="45" t="s">
        <v>1</v>
      </c>
    </row>
    <row r="4" spans="1:11">
      <c r="A4" s="269" t="s">
        <v>318</v>
      </c>
      <c r="B4" s="45">
        <v>2017</v>
      </c>
      <c r="C4" s="45">
        <v>2018</v>
      </c>
      <c r="D4" s="45">
        <v>2019</v>
      </c>
      <c r="E4" s="45">
        <v>2019</v>
      </c>
      <c r="F4" s="45">
        <v>2019</v>
      </c>
      <c r="G4" s="45">
        <v>2019</v>
      </c>
      <c r="H4" s="45">
        <v>2019</v>
      </c>
      <c r="I4" s="45">
        <v>2020</v>
      </c>
      <c r="J4" s="45">
        <v>2020</v>
      </c>
      <c r="K4" s="45">
        <v>2020</v>
      </c>
    </row>
    <row r="5" spans="1:11" ht="6" customHeight="1">
      <c r="A5" s="42"/>
      <c r="B5" s="43"/>
      <c r="C5" s="43"/>
      <c r="D5" s="43"/>
      <c r="E5" s="43"/>
      <c r="F5" s="43"/>
      <c r="G5" s="43"/>
      <c r="H5" s="43"/>
      <c r="I5" s="43"/>
      <c r="J5" s="43"/>
      <c r="K5" s="43"/>
    </row>
    <row r="6" spans="1:11" ht="20.25">
      <c r="A6" s="33" t="s">
        <v>324</v>
      </c>
      <c r="B6" s="20"/>
      <c r="C6" s="20"/>
      <c r="D6" s="20"/>
      <c r="E6" s="20"/>
      <c r="F6" s="20"/>
      <c r="G6" s="20"/>
      <c r="H6" s="20"/>
      <c r="I6" s="20"/>
      <c r="J6" s="20"/>
      <c r="K6" s="20"/>
    </row>
    <row r="7" spans="1:11">
      <c r="A7" s="58"/>
      <c r="B7" s="58"/>
      <c r="C7" s="58"/>
      <c r="D7" s="58"/>
      <c r="E7" s="58"/>
      <c r="F7" s="58"/>
      <c r="G7" s="58"/>
      <c r="H7" s="58"/>
      <c r="I7" s="58"/>
      <c r="J7" s="58"/>
      <c r="K7" s="58"/>
    </row>
    <row r="8" spans="1:11" s="3" customFormat="1" ht="13.5" customHeight="1">
      <c r="A8" s="38" t="s">
        <v>24</v>
      </c>
      <c r="B8" s="39"/>
      <c r="C8" s="39"/>
      <c r="D8" s="47"/>
      <c r="E8" s="47"/>
      <c r="F8" s="47"/>
      <c r="G8" s="47"/>
      <c r="H8" s="39"/>
      <c r="I8" s="47"/>
      <c r="J8" s="47"/>
      <c r="K8" s="47"/>
    </row>
    <row r="9" spans="1:11" s="3" customFormat="1" ht="13.5" customHeight="1">
      <c r="A9" s="65" t="s">
        <v>52</v>
      </c>
      <c r="B9" s="35">
        <v>3525</v>
      </c>
      <c r="C9" s="35">
        <v>3512</v>
      </c>
      <c r="D9" s="66">
        <v>765</v>
      </c>
      <c r="E9" s="66">
        <v>624</v>
      </c>
      <c r="F9" s="66">
        <v>787</v>
      </c>
      <c r="G9" s="66">
        <v>748</v>
      </c>
      <c r="H9" s="35">
        <v>2924</v>
      </c>
      <c r="I9" s="66">
        <v>879</v>
      </c>
      <c r="J9" s="66">
        <v>561</v>
      </c>
      <c r="K9" s="66">
        <v>830</v>
      </c>
    </row>
    <row r="10" spans="1:11" s="3" customFormat="1" ht="13.5" customHeight="1">
      <c r="A10" s="67" t="s">
        <v>7</v>
      </c>
      <c r="B10" s="23"/>
      <c r="C10" s="23"/>
      <c r="D10" s="68"/>
      <c r="E10" s="68">
        <v>-0.18431372549019609</v>
      </c>
      <c r="F10" s="68">
        <v>0.26121794871794868</v>
      </c>
      <c r="G10" s="68">
        <v>-4.955527318932651E-2</v>
      </c>
      <c r="H10" s="23"/>
      <c r="I10" s="68">
        <v>0.17513368983957212</v>
      </c>
      <c r="J10" s="68">
        <v>-0.36177474402730381</v>
      </c>
      <c r="K10" s="68">
        <v>0.47950089126559714</v>
      </c>
    </row>
    <row r="11" spans="1:11" s="3" customFormat="1" ht="13.5" customHeight="1">
      <c r="A11" s="67" t="s">
        <v>8</v>
      </c>
      <c r="B11" s="23"/>
      <c r="C11" s="23">
        <v>-3.6879432624113972E-3</v>
      </c>
      <c r="D11" s="69"/>
      <c r="E11" s="69"/>
      <c r="F11" s="69"/>
      <c r="G11" s="69"/>
      <c r="H11" s="23">
        <v>-0.16742596810933941</v>
      </c>
      <c r="I11" s="69">
        <v>0.14901960784313717</v>
      </c>
      <c r="J11" s="69">
        <v>-0.10096153846153844</v>
      </c>
      <c r="K11" s="69">
        <v>5.4637865311308875E-2</v>
      </c>
    </row>
    <row r="12" spans="1:11" s="3" customFormat="1" ht="13.5" customHeight="1">
      <c r="A12" s="65" t="s">
        <v>38</v>
      </c>
      <c r="B12" s="35">
        <v>1530</v>
      </c>
      <c r="C12" s="35">
        <v>1727</v>
      </c>
      <c r="D12" s="66">
        <v>373</v>
      </c>
      <c r="E12" s="66">
        <v>525</v>
      </c>
      <c r="F12" s="66">
        <v>329</v>
      </c>
      <c r="G12" s="66">
        <v>324</v>
      </c>
      <c r="H12" s="35">
        <v>1551</v>
      </c>
      <c r="I12" s="66">
        <v>338</v>
      </c>
      <c r="J12" s="66">
        <v>351</v>
      </c>
      <c r="K12" s="66">
        <v>442</v>
      </c>
    </row>
    <row r="13" spans="1:11" s="3" customFormat="1" ht="13.5" customHeight="1">
      <c r="A13" s="67" t="s">
        <v>7</v>
      </c>
      <c r="B13" s="23"/>
      <c r="C13" s="23"/>
      <c r="D13" s="68"/>
      <c r="E13" s="68">
        <v>0.40750670241286868</v>
      </c>
      <c r="F13" s="68">
        <v>-0.37333333333333329</v>
      </c>
      <c r="G13" s="68">
        <v>-1.5197568389057725E-2</v>
      </c>
      <c r="H13" s="23"/>
      <c r="I13" s="68">
        <v>4.3209876543209846E-2</v>
      </c>
      <c r="J13" s="68">
        <v>3.8461538461538547E-2</v>
      </c>
      <c r="K13" s="68">
        <v>0.2592592592592593</v>
      </c>
    </row>
    <row r="14" spans="1:11" s="3" customFormat="1" ht="13.5" customHeight="1">
      <c r="A14" s="67" t="s">
        <v>8</v>
      </c>
      <c r="B14" s="23"/>
      <c r="C14" s="23">
        <v>0.12875816993464051</v>
      </c>
      <c r="D14" s="69"/>
      <c r="E14" s="69"/>
      <c r="F14" s="69"/>
      <c r="G14" s="69"/>
      <c r="H14" s="23">
        <v>-0.10191082802547768</v>
      </c>
      <c r="I14" s="69">
        <v>-9.383378016085786E-2</v>
      </c>
      <c r="J14" s="69">
        <v>-0.33142857142857141</v>
      </c>
      <c r="K14" s="69">
        <v>0.34346504559270508</v>
      </c>
    </row>
    <row r="15" spans="1:11" s="3" customFormat="1" ht="13.5" customHeight="1">
      <c r="A15" s="65" t="s">
        <v>201</v>
      </c>
      <c r="B15" s="35">
        <v>98</v>
      </c>
      <c r="C15" s="35">
        <v>235</v>
      </c>
      <c r="D15" s="66">
        <v>41</v>
      </c>
      <c r="E15" s="66">
        <v>341</v>
      </c>
      <c r="F15" s="66">
        <v>15</v>
      </c>
      <c r="G15" s="66">
        <v>12</v>
      </c>
      <c r="H15" s="35">
        <v>409</v>
      </c>
      <c r="I15" s="66">
        <v>8</v>
      </c>
      <c r="J15" s="66">
        <v>20</v>
      </c>
      <c r="K15" s="66">
        <v>3</v>
      </c>
    </row>
    <row r="16" spans="1:11" s="3" customFormat="1" ht="13.5" customHeight="1">
      <c r="A16" s="67" t="s">
        <v>7</v>
      </c>
      <c r="B16" s="23"/>
      <c r="C16" s="23"/>
      <c r="D16" s="68"/>
      <c r="E16" s="68">
        <v>7.3170731707317067</v>
      </c>
      <c r="F16" s="68">
        <v>-0.95601173020527863</v>
      </c>
      <c r="G16" s="68">
        <v>-0.19999999999999996</v>
      </c>
      <c r="H16" s="23"/>
      <c r="I16" s="68">
        <v>-0.33333333333333337</v>
      </c>
      <c r="J16" s="68">
        <v>1.5</v>
      </c>
      <c r="K16" s="68">
        <v>-0.85</v>
      </c>
    </row>
    <row r="17" spans="1:11" s="3" customFormat="1" ht="13.5" customHeight="1">
      <c r="A17" s="67" t="s">
        <v>8</v>
      </c>
      <c r="B17" s="23"/>
      <c r="C17" s="23">
        <v>1.3979591836734695</v>
      </c>
      <c r="D17" s="69"/>
      <c r="E17" s="69"/>
      <c r="F17" s="69"/>
      <c r="G17" s="69"/>
      <c r="H17" s="23">
        <v>0.74042553191489358</v>
      </c>
      <c r="I17" s="69">
        <v>-0.80487804878048785</v>
      </c>
      <c r="J17" s="69">
        <v>-0.94134897360703818</v>
      </c>
      <c r="K17" s="69">
        <v>-0.8</v>
      </c>
    </row>
    <row r="18" spans="1:11" s="3" customFormat="1" ht="13.5" customHeight="1">
      <c r="A18" s="65" t="s">
        <v>165</v>
      </c>
      <c r="B18" s="35">
        <v>1432</v>
      </c>
      <c r="C18" s="35">
        <v>1492</v>
      </c>
      <c r="D18" s="66">
        <v>332</v>
      </c>
      <c r="E18" s="66">
        <v>184</v>
      </c>
      <c r="F18" s="66">
        <v>314</v>
      </c>
      <c r="G18" s="66">
        <v>312</v>
      </c>
      <c r="H18" s="35">
        <v>1142</v>
      </c>
      <c r="I18" s="66">
        <v>330</v>
      </c>
      <c r="J18" s="66">
        <v>331</v>
      </c>
      <c r="K18" s="66">
        <v>439</v>
      </c>
    </row>
    <row r="19" spans="1:11" s="3" customFormat="1" ht="13.5" customHeight="1">
      <c r="A19" s="67" t="s">
        <v>7</v>
      </c>
      <c r="B19" s="23"/>
      <c r="C19" s="23"/>
      <c r="D19" s="68"/>
      <c r="E19" s="68">
        <v>-0.44578313253012047</v>
      </c>
      <c r="F19" s="68">
        <v>0.70652173913043481</v>
      </c>
      <c r="G19" s="68">
        <v>-6.3694267515923553E-3</v>
      </c>
      <c r="H19" s="23"/>
      <c r="I19" s="68">
        <v>5.7692307692307709E-2</v>
      </c>
      <c r="J19" s="68">
        <v>3.0303030303029388E-3</v>
      </c>
      <c r="K19" s="68">
        <v>0.3262839879154078</v>
      </c>
    </row>
    <row r="20" spans="1:11" s="3" customFormat="1" ht="13.5" customHeight="1">
      <c r="A20" s="67" t="s">
        <v>8</v>
      </c>
      <c r="B20" s="23"/>
      <c r="C20" s="23">
        <v>4.1899441340782051E-2</v>
      </c>
      <c r="D20" s="69"/>
      <c r="E20" s="69"/>
      <c r="F20" s="69"/>
      <c r="G20" s="69"/>
      <c r="H20" s="23">
        <v>-0.23458445040214482</v>
      </c>
      <c r="I20" s="69">
        <v>-6.0240963855421326E-3</v>
      </c>
      <c r="J20" s="69">
        <v>0.79891304347826098</v>
      </c>
      <c r="K20" s="69">
        <v>0.39808917197452232</v>
      </c>
    </row>
    <row r="21" spans="1:11" s="3" customFormat="1" ht="13.5" customHeight="1">
      <c r="A21" s="65" t="s">
        <v>215</v>
      </c>
      <c r="B21" s="23"/>
      <c r="C21" s="35">
        <v>422</v>
      </c>
      <c r="D21" s="66">
        <v>117</v>
      </c>
      <c r="E21" s="66">
        <v>90</v>
      </c>
      <c r="F21" s="66">
        <v>115</v>
      </c>
      <c r="G21" s="66">
        <v>92</v>
      </c>
      <c r="H21" s="35">
        <v>414</v>
      </c>
      <c r="I21" s="137">
        <v>113</v>
      </c>
      <c r="J21" s="137">
        <v>86</v>
      </c>
      <c r="K21" s="137">
        <v>106</v>
      </c>
    </row>
    <row r="22" spans="1:11" s="3" customFormat="1" ht="19.149999999999999" customHeight="1">
      <c r="A22" s="65" t="s">
        <v>42</v>
      </c>
      <c r="B22" s="35">
        <v>2093</v>
      </c>
      <c r="C22" s="35">
        <v>1598</v>
      </c>
      <c r="D22" s="72">
        <v>316</v>
      </c>
      <c r="E22" s="72">
        <v>350</v>
      </c>
      <c r="F22" s="72">
        <v>358</v>
      </c>
      <c r="G22" s="66">
        <v>344</v>
      </c>
      <c r="H22" s="35">
        <v>1368</v>
      </c>
      <c r="I22" s="72">
        <v>436</v>
      </c>
      <c r="J22" s="72">
        <v>144</v>
      </c>
      <c r="K22" s="72">
        <v>285</v>
      </c>
    </row>
    <row r="23" spans="1:11" s="3" customFormat="1" ht="13.5" customHeight="1">
      <c r="A23" s="67" t="s">
        <v>7</v>
      </c>
      <c r="B23" s="23"/>
      <c r="C23" s="23"/>
      <c r="D23" s="68"/>
      <c r="E23" s="68">
        <v>0.10759493670886067</v>
      </c>
      <c r="F23" s="68">
        <v>2.2857142857142909E-2</v>
      </c>
      <c r="G23" s="68">
        <v>-3.9106145251396662E-2</v>
      </c>
      <c r="H23" s="23"/>
      <c r="I23" s="68">
        <v>0.26744186046511631</v>
      </c>
      <c r="J23" s="68">
        <v>-0.66972477064220182</v>
      </c>
      <c r="K23" s="68">
        <v>0.97916666666666674</v>
      </c>
    </row>
    <row r="24" spans="1:11" s="3" customFormat="1" ht="13.5" customHeight="1">
      <c r="A24" s="67" t="s">
        <v>8</v>
      </c>
      <c r="B24" s="23"/>
      <c r="C24" s="23">
        <v>-0.23650262780697562</v>
      </c>
      <c r="D24" s="69"/>
      <c r="E24" s="69"/>
      <c r="F24" s="69"/>
      <c r="G24" s="69"/>
      <c r="H24" s="23">
        <v>-0.14392991239048814</v>
      </c>
      <c r="I24" s="69">
        <v>0.379746835443038</v>
      </c>
      <c r="J24" s="69">
        <v>-0.58857142857142852</v>
      </c>
      <c r="K24" s="69">
        <v>-0.2039106145251397</v>
      </c>
    </row>
    <row r="25" spans="1:11" s="3" customFormat="1" ht="13.5" customHeight="1">
      <c r="A25" s="38" t="s">
        <v>200</v>
      </c>
      <c r="B25" s="39"/>
      <c r="C25" s="39"/>
      <c r="D25" s="47"/>
      <c r="E25" s="47"/>
      <c r="F25" s="47"/>
      <c r="G25" s="47"/>
      <c r="H25" s="39"/>
      <c r="I25" s="47"/>
      <c r="J25" s="47"/>
      <c r="K25" s="47"/>
    </row>
    <row r="26" spans="1:11" s="3" customFormat="1" ht="13.5" customHeight="1">
      <c r="A26" s="65" t="s">
        <v>142</v>
      </c>
      <c r="B26" s="161">
        <v>206</v>
      </c>
      <c r="C26" s="161">
        <v>269</v>
      </c>
      <c r="D26" s="142">
        <v>-18</v>
      </c>
      <c r="E26" s="142">
        <v>45</v>
      </c>
      <c r="F26" s="142">
        <v>20</v>
      </c>
      <c r="G26" s="66">
        <v>56</v>
      </c>
      <c r="H26" s="161">
        <v>103</v>
      </c>
      <c r="I26" s="142">
        <v>-44</v>
      </c>
      <c r="J26" s="66">
        <v>0</v>
      </c>
      <c r="K26" s="142">
        <v>26</v>
      </c>
    </row>
    <row r="27" spans="1:11" s="3" customFormat="1" ht="13.5" customHeight="1">
      <c r="A27"/>
      <c r="B27" s="62"/>
      <c r="C27" s="62"/>
      <c r="D27" s="66"/>
      <c r="E27" s="66"/>
      <c r="F27" s="66"/>
      <c r="G27" s="66"/>
      <c r="H27" s="62"/>
      <c r="I27" s="66"/>
      <c r="J27" s="66"/>
      <c r="K27" s="66"/>
    </row>
    <row r="28" spans="1:11" s="3" customFormat="1" ht="13.5" customHeight="1">
      <c r="A28" s="65" t="s">
        <v>143</v>
      </c>
      <c r="B28" s="161">
        <v>-35</v>
      </c>
      <c r="C28" s="161">
        <v>-5</v>
      </c>
      <c r="D28" s="142">
        <v>-9</v>
      </c>
      <c r="E28" s="66">
        <v>0</v>
      </c>
      <c r="F28" s="142">
        <v>4</v>
      </c>
      <c r="G28" s="142">
        <v>-14</v>
      </c>
      <c r="H28" s="161">
        <v>-19</v>
      </c>
      <c r="I28" s="142">
        <v>-17</v>
      </c>
      <c r="J28" s="142">
        <v>-3</v>
      </c>
      <c r="K28" s="142">
        <v>10</v>
      </c>
    </row>
    <row r="29" spans="1:11" s="3" customFormat="1" ht="13.5" customHeight="1">
      <c r="A29" s="67"/>
      <c r="B29" s="161"/>
      <c r="C29" s="161"/>
      <c r="D29" s="142"/>
      <c r="E29" s="142"/>
      <c r="F29" s="142"/>
      <c r="G29" s="142"/>
      <c r="H29" s="161"/>
      <c r="I29" s="142"/>
      <c r="J29" s="142"/>
      <c r="K29" s="142"/>
    </row>
    <row r="30" spans="1:11" s="3" customFormat="1" ht="13.5" customHeight="1">
      <c r="A30" s="65" t="s">
        <v>144</v>
      </c>
      <c r="B30" s="161">
        <v>9</v>
      </c>
      <c r="C30" s="161">
        <v>-132</v>
      </c>
      <c r="D30" s="142">
        <v>6</v>
      </c>
      <c r="E30" s="142">
        <v>-176</v>
      </c>
      <c r="F30" s="142">
        <v>50</v>
      </c>
      <c r="G30" s="66">
        <v>43</v>
      </c>
      <c r="H30" s="161">
        <v>-77</v>
      </c>
      <c r="I30" s="142">
        <v>98</v>
      </c>
      <c r="J30" s="142">
        <v>-223</v>
      </c>
      <c r="K30" s="142">
        <v>34</v>
      </c>
    </row>
    <row r="31" spans="1:11" s="3" customFormat="1" ht="13.5" customHeight="1">
      <c r="A31" s="67"/>
      <c r="B31" s="161"/>
      <c r="C31" s="161"/>
      <c r="D31" s="142"/>
      <c r="E31" s="142"/>
      <c r="F31" s="142"/>
      <c r="G31" s="142"/>
      <c r="H31" s="161"/>
      <c r="I31" s="142"/>
      <c r="J31" s="142"/>
      <c r="K31" s="142"/>
    </row>
    <row r="32" spans="1:11" s="3" customFormat="1" ht="15" customHeight="1">
      <c r="A32" s="65" t="s">
        <v>145</v>
      </c>
      <c r="B32" s="161">
        <v>15</v>
      </c>
      <c r="C32" s="161">
        <v>81</v>
      </c>
      <c r="D32" s="141">
        <v>-30</v>
      </c>
      <c r="E32" s="141">
        <v>3</v>
      </c>
      <c r="F32" s="141">
        <v>-5</v>
      </c>
      <c r="G32" s="142">
        <v>-17</v>
      </c>
      <c r="H32" s="161">
        <v>-49</v>
      </c>
      <c r="I32" s="66">
        <v>0</v>
      </c>
      <c r="J32" s="141">
        <v>-3</v>
      </c>
      <c r="K32" s="141">
        <v>-8</v>
      </c>
    </row>
    <row r="33" spans="1:11" s="3" customFormat="1" ht="13.5" customHeight="1">
      <c r="A33" s="65"/>
      <c r="B33" s="161"/>
      <c r="C33" s="161"/>
      <c r="D33" s="142"/>
      <c r="E33" s="142"/>
      <c r="F33" s="142"/>
      <c r="G33" s="142"/>
      <c r="H33" s="161"/>
      <c r="I33" s="142"/>
      <c r="J33" s="142"/>
      <c r="K33" s="142"/>
    </row>
    <row r="34" spans="1:11" s="3" customFormat="1" ht="13.5" customHeight="1">
      <c r="A34" s="65" t="s">
        <v>146</v>
      </c>
      <c r="B34" s="161">
        <v>-33</v>
      </c>
      <c r="C34" s="161">
        <v>489</v>
      </c>
      <c r="D34" s="142">
        <v>-46</v>
      </c>
      <c r="E34" s="142">
        <v>-52</v>
      </c>
      <c r="F34" s="142">
        <v>-58</v>
      </c>
      <c r="G34" s="66">
        <v>106</v>
      </c>
      <c r="H34" s="161">
        <v>-50</v>
      </c>
      <c r="I34" s="142">
        <v>-88</v>
      </c>
      <c r="J34" s="142">
        <v>-78</v>
      </c>
      <c r="K34" s="142">
        <v>-66</v>
      </c>
    </row>
    <row r="35" spans="1:11" s="3" customFormat="1" ht="12" customHeight="1">
      <c r="A35" s="65"/>
      <c r="B35" s="161"/>
      <c r="C35" s="161"/>
      <c r="D35" s="142"/>
      <c r="E35" s="142"/>
      <c r="F35" s="142"/>
      <c r="G35" s="142"/>
      <c r="H35" s="161"/>
      <c r="I35" s="142"/>
      <c r="J35" s="142"/>
      <c r="K35" s="142"/>
    </row>
    <row r="36" spans="1:11" s="3" customFormat="1" ht="18" customHeight="1">
      <c r="A36" s="84" t="s">
        <v>379</v>
      </c>
      <c r="B36" s="161">
        <v>-34</v>
      </c>
      <c r="C36" s="60">
        <v>0</v>
      </c>
      <c r="D36" s="142">
        <v>-12</v>
      </c>
      <c r="E36" s="142">
        <v>6</v>
      </c>
      <c r="F36" s="142">
        <v>-11</v>
      </c>
      <c r="G36" s="66">
        <v>9</v>
      </c>
      <c r="H36" s="161">
        <v>-8</v>
      </c>
      <c r="I36" s="142">
        <v>-7</v>
      </c>
      <c r="J36" s="66">
        <v>0</v>
      </c>
      <c r="K36" s="142">
        <v>-5</v>
      </c>
    </row>
    <row r="37" spans="1:11" s="3" customFormat="1" ht="13.5" customHeight="1">
      <c r="A37" s="162" t="s">
        <v>141</v>
      </c>
      <c r="B37" s="163">
        <v>128</v>
      </c>
      <c r="C37" s="163">
        <v>702</v>
      </c>
      <c r="D37" s="163">
        <v>-109</v>
      </c>
      <c r="E37" s="163">
        <v>-174</v>
      </c>
      <c r="F37" s="163">
        <v>0</v>
      </c>
      <c r="G37" s="163">
        <v>183</v>
      </c>
      <c r="H37" s="163">
        <v>-100</v>
      </c>
      <c r="I37" s="163">
        <v>-58</v>
      </c>
      <c r="J37" s="163">
        <v>-307</v>
      </c>
      <c r="K37" s="163">
        <v>-9</v>
      </c>
    </row>
    <row r="38" spans="1:11" s="3" customFormat="1" ht="6.6" customHeight="1">
      <c r="A38" s="65"/>
      <c r="B38" s="161"/>
      <c r="C38" s="161"/>
      <c r="D38" s="142"/>
      <c r="E38" s="142"/>
      <c r="F38" s="142"/>
      <c r="G38" s="142"/>
      <c r="H38" s="161"/>
      <c r="I38" s="142"/>
      <c r="J38" s="142"/>
      <c r="K38" s="142"/>
    </row>
    <row r="39" spans="1:11" s="3" customFormat="1" ht="13.5" customHeight="1">
      <c r="A39" s="65" t="s">
        <v>147</v>
      </c>
      <c r="B39" s="161">
        <v>446</v>
      </c>
      <c r="C39" s="161">
        <v>467</v>
      </c>
      <c r="D39" s="142">
        <v>49</v>
      </c>
      <c r="E39" s="142">
        <v>104</v>
      </c>
      <c r="F39" s="142">
        <v>89</v>
      </c>
      <c r="G39" s="66">
        <v>83</v>
      </c>
      <c r="H39" s="161">
        <v>325</v>
      </c>
      <c r="I39" s="66">
        <v>0</v>
      </c>
      <c r="J39" s="142">
        <v>86</v>
      </c>
      <c r="K39" s="142">
        <v>78</v>
      </c>
    </row>
    <row r="40" spans="1:11" s="3" customFormat="1" ht="4.1500000000000004" customHeight="1">
      <c r="A40" s="65"/>
      <c r="B40" s="161"/>
      <c r="C40" s="161"/>
      <c r="D40" s="142"/>
      <c r="E40" s="142"/>
      <c r="F40" s="142"/>
      <c r="G40" s="142"/>
      <c r="H40" s="161"/>
      <c r="I40" s="142"/>
      <c r="J40" s="142"/>
      <c r="K40" s="142"/>
    </row>
    <row r="41" spans="1:11" s="3" customFormat="1" ht="11.45" customHeight="1">
      <c r="A41" s="65" t="s">
        <v>148</v>
      </c>
      <c r="B41" s="161">
        <v>415</v>
      </c>
      <c r="C41" s="161">
        <v>421</v>
      </c>
      <c r="D41" s="142">
        <v>5</v>
      </c>
      <c r="E41" s="142">
        <v>185</v>
      </c>
      <c r="F41" s="142">
        <v>21</v>
      </c>
      <c r="G41" s="66">
        <v>181</v>
      </c>
      <c r="H41" s="161">
        <v>392</v>
      </c>
      <c r="I41" s="142">
        <v>5</v>
      </c>
      <c r="J41" s="142">
        <v>154</v>
      </c>
      <c r="K41" s="142">
        <v>5</v>
      </c>
    </row>
    <row r="42" spans="1:11" s="3" customFormat="1" ht="14.45" customHeight="1">
      <c r="A42" s="74" t="s">
        <v>209</v>
      </c>
      <c r="B42" s="161">
        <v>3397</v>
      </c>
      <c r="C42" s="161">
        <v>2810</v>
      </c>
      <c r="D42" s="142">
        <v>757</v>
      </c>
      <c r="E42" s="142">
        <v>708</v>
      </c>
      <c r="F42" s="142">
        <v>672</v>
      </c>
      <c r="G42" s="66">
        <v>887</v>
      </c>
      <c r="H42" s="161">
        <v>3024</v>
      </c>
      <c r="I42" s="142">
        <v>824</v>
      </c>
      <c r="J42" s="142">
        <v>782</v>
      </c>
      <c r="K42" s="142">
        <v>733</v>
      </c>
    </row>
    <row r="43" spans="1:11" s="3" customFormat="1" ht="4.5" customHeight="1">
      <c r="A43" s="42"/>
      <c r="B43" s="43"/>
      <c r="C43" s="43"/>
      <c r="D43" s="43"/>
      <c r="E43" s="43"/>
      <c r="F43" s="43"/>
      <c r="G43" s="43"/>
      <c r="H43" s="43"/>
      <c r="I43" s="43"/>
      <c r="J43" s="43"/>
      <c r="K43" s="43"/>
    </row>
  </sheetData>
  <pageMargins left="0.39370078740157483" right="0.39370078740157483" top="0.39370078740157483" bottom="0.74803149606299213" header="0.31496062992125984" footer="0.31496062992125984"/>
  <pageSetup paperSize="9" scale="90" orientation="landscape" horizontalDpi="0" verticalDpi="0" r:id="rId1"/>
  <headerFooter>
    <oddHeader>&amp;CBezeq - The Israel Telecommunication Corp. Ltd.</oddHeader>
    <oddFooter>&amp;R&amp;P of &amp;N
Group financial metrics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3:J51"/>
  <sheetViews>
    <sheetView showGridLines="0" tabSelected="1" topLeftCell="A4" workbookViewId="0">
      <pane xSplit="1" ySplit="7" topLeftCell="B11"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45.42578125" customWidth="1"/>
  </cols>
  <sheetData>
    <row r="3" spans="1:10">
      <c r="A3" s="29"/>
      <c r="B3" s="3"/>
      <c r="C3" s="3"/>
      <c r="D3" s="3"/>
      <c r="E3" s="3"/>
      <c r="F3" s="3"/>
      <c r="G3" s="3"/>
      <c r="H3" s="3"/>
      <c r="I3" s="3"/>
      <c r="J3" s="3"/>
    </row>
    <row r="4" spans="1:10">
      <c r="A4" s="29"/>
      <c r="B4" s="3"/>
      <c r="C4" s="3"/>
      <c r="D4" s="3"/>
      <c r="E4" s="3"/>
      <c r="F4" s="3"/>
      <c r="G4" s="3"/>
      <c r="H4" s="3"/>
      <c r="I4" s="3"/>
      <c r="J4" s="3"/>
    </row>
    <row r="5" spans="1:10">
      <c r="A5" s="30"/>
      <c r="B5" s="45" t="s">
        <v>5</v>
      </c>
      <c r="C5" s="45" t="s">
        <v>76</v>
      </c>
      <c r="D5" s="45" t="s">
        <v>0</v>
      </c>
      <c r="E5" s="45" t="s">
        <v>1</v>
      </c>
      <c r="F5" s="45" t="s">
        <v>2</v>
      </c>
      <c r="G5" s="45" t="s">
        <v>5</v>
      </c>
      <c r="H5" s="45" t="s">
        <v>76</v>
      </c>
      <c r="I5" s="45" t="s">
        <v>0</v>
      </c>
      <c r="J5" s="45" t="s">
        <v>1</v>
      </c>
    </row>
    <row r="6" spans="1:10">
      <c r="A6" s="269" t="s">
        <v>318</v>
      </c>
      <c r="B6" s="45">
        <v>2018</v>
      </c>
      <c r="C6" s="45">
        <v>2019</v>
      </c>
      <c r="D6" s="45">
        <v>2019</v>
      </c>
      <c r="E6" s="45">
        <v>2019</v>
      </c>
      <c r="F6" s="45">
        <v>2019</v>
      </c>
      <c r="G6" s="45">
        <v>2019</v>
      </c>
      <c r="H6" s="45">
        <v>2020</v>
      </c>
      <c r="I6" s="45">
        <v>2020</v>
      </c>
      <c r="J6" s="45">
        <v>2020</v>
      </c>
    </row>
    <row r="7" spans="1:10" ht="6.75" customHeight="1">
      <c r="A7" s="42"/>
      <c r="B7" s="43"/>
      <c r="C7" s="43"/>
      <c r="D7" s="43"/>
      <c r="E7" s="43"/>
      <c r="F7" s="43"/>
      <c r="G7" s="43"/>
      <c r="H7" s="43"/>
      <c r="I7" s="43"/>
      <c r="J7" s="43"/>
    </row>
    <row r="8" spans="1:10" ht="20.25">
      <c r="A8" s="33" t="s">
        <v>324</v>
      </c>
      <c r="B8" s="20"/>
      <c r="C8" s="20"/>
      <c r="D8" s="20"/>
      <c r="E8" s="20"/>
      <c r="F8" s="20"/>
      <c r="G8" s="20"/>
      <c r="H8" s="20"/>
      <c r="I8" s="20"/>
      <c r="J8" s="20"/>
    </row>
    <row r="9" spans="1:10">
      <c r="A9" s="58"/>
      <c r="B9" s="58"/>
      <c r="C9" s="58"/>
      <c r="D9" s="58"/>
      <c r="E9" s="58"/>
      <c r="F9" s="58"/>
      <c r="G9" s="58"/>
      <c r="H9" s="58"/>
      <c r="I9" s="58"/>
      <c r="J9" s="58"/>
    </row>
    <row r="10" spans="1:10">
      <c r="A10" s="38" t="s">
        <v>365</v>
      </c>
      <c r="B10" s="40"/>
      <c r="C10" s="40"/>
      <c r="D10" s="40"/>
      <c r="E10" s="40"/>
      <c r="F10" s="40"/>
      <c r="G10" s="40"/>
      <c r="H10" s="40"/>
      <c r="I10" s="40"/>
      <c r="J10" s="40"/>
    </row>
    <row r="11" spans="1:10">
      <c r="A11" s="65" t="s">
        <v>172</v>
      </c>
      <c r="B11" s="161">
        <v>890</v>
      </c>
      <c r="C11" s="142">
        <v>1265</v>
      </c>
      <c r="D11" s="142">
        <v>971</v>
      </c>
      <c r="E11" s="142">
        <v>639</v>
      </c>
      <c r="F11" s="142">
        <v>400</v>
      </c>
      <c r="G11" s="161">
        <v>400</v>
      </c>
      <c r="H11" s="142">
        <v>927</v>
      </c>
      <c r="I11" s="142">
        <v>708</v>
      </c>
      <c r="J11" s="142">
        <v>897</v>
      </c>
    </row>
    <row r="12" spans="1:10">
      <c r="A12" s="65" t="s">
        <v>173</v>
      </c>
      <c r="B12" s="161">
        <v>1404</v>
      </c>
      <c r="C12" s="142">
        <v>1347</v>
      </c>
      <c r="D12" s="142">
        <v>1944</v>
      </c>
      <c r="E12" s="142">
        <v>1750</v>
      </c>
      <c r="F12" s="142">
        <v>1195</v>
      </c>
      <c r="G12" s="161">
        <v>1195</v>
      </c>
      <c r="H12" s="142">
        <v>1114</v>
      </c>
      <c r="I12" s="142">
        <v>1221</v>
      </c>
      <c r="J12" s="142">
        <v>1306</v>
      </c>
    </row>
    <row r="13" spans="1:10">
      <c r="A13" s="65" t="s">
        <v>174</v>
      </c>
      <c r="B13" s="161">
        <v>1775</v>
      </c>
      <c r="C13" s="142">
        <v>1752</v>
      </c>
      <c r="D13" s="142">
        <v>1737</v>
      </c>
      <c r="E13" s="142">
        <v>1727</v>
      </c>
      <c r="F13" s="142">
        <v>1677</v>
      </c>
      <c r="G13" s="161">
        <v>1677</v>
      </c>
      <c r="H13" s="142">
        <v>1674</v>
      </c>
      <c r="I13" s="142">
        <v>1698</v>
      </c>
      <c r="J13" s="142">
        <v>1692</v>
      </c>
    </row>
    <row r="14" spans="1:10">
      <c r="A14" s="65" t="s">
        <v>175</v>
      </c>
      <c r="B14" s="161">
        <v>284</v>
      </c>
      <c r="C14" s="142">
        <v>298</v>
      </c>
      <c r="D14" s="142">
        <v>308</v>
      </c>
      <c r="E14" s="142">
        <v>341</v>
      </c>
      <c r="F14" s="142">
        <v>342</v>
      </c>
      <c r="G14" s="161">
        <v>342</v>
      </c>
      <c r="H14" s="142">
        <v>357</v>
      </c>
      <c r="I14" s="142">
        <v>340</v>
      </c>
      <c r="J14" s="142">
        <v>332</v>
      </c>
    </row>
    <row r="15" spans="1:10">
      <c r="A15" s="65" t="s">
        <v>176</v>
      </c>
      <c r="B15" s="200" t="s">
        <v>122</v>
      </c>
      <c r="C15" s="141" t="s">
        <v>122</v>
      </c>
      <c r="D15" s="141" t="s">
        <v>122</v>
      </c>
      <c r="E15" s="141" t="s">
        <v>122</v>
      </c>
      <c r="F15" s="141" t="s">
        <v>122</v>
      </c>
      <c r="G15" s="200" t="s">
        <v>122</v>
      </c>
      <c r="H15" s="141" t="s">
        <v>122</v>
      </c>
      <c r="I15" s="141" t="s">
        <v>122</v>
      </c>
      <c r="J15" s="141" t="s">
        <v>122</v>
      </c>
    </row>
    <row r="16" spans="1:10">
      <c r="A16" s="65" t="s">
        <v>177</v>
      </c>
      <c r="B16" s="161">
        <v>97</v>
      </c>
      <c r="C16" s="142">
        <v>102</v>
      </c>
      <c r="D16" s="142">
        <v>100</v>
      </c>
      <c r="E16" s="142">
        <v>94</v>
      </c>
      <c r="F16" s="142">
        <v>96</v>
      </c>
      <c r="G16" s="161">
        <v>96</v>
      </c>
      <c r="H16" s="142">
        <v>109</v>
      </c>
      <c r="I16" s="142">
        <v>110</v>
      </c>
      <c r="J16" s="142">
        <v>96</v>
      </c>
    </row>
    <row r="17" spans="1:10">
      <c r="A17" s="65" t="s">
        <v>266</v>
      </c>
      <c r="B17" s="200" t="s">
        <v>122</v>
      </c>
      <c r="C17" s="141" t="s">
        <v>122</v>
      </c>
      <c r="D17" s="141" t="s">
        <v>122</v>
      </c>
      <c r="E17" s="141" t="s">
        <v>122</v>
      </c>
      <c r="F17" s="141">
        <v>43</v>
      </c>
      <c r="G17" s="200">
        <v>43</v>
      </c>
      <c r="H17" s="141">
        <v>45</v>
      </c>
      <c r="I17" s="141">
        <v>46</v>
      </c>
      <c r="J17" s="141">
        <v>46</v>
      </c>
    </row>
    <row r="18" spans="1:10">
      <c r="A18" s="38" t="s">
        <v>178</v>
      </c>
      <c r="B18" s="199">
        <f t="shared" ref="B18:E18" si="0">SUM(B11:B16)</f>
        <v>4450</v>
      </c>
      <c r="C18" s="199">
        <f t="shared" si="0"/>
        <v>4764</v>
      </c>
      <c r="D18" s="199">
        <f t="shared" si="0"/>
        <v>5060</v>
      </c>
      <c r="E18" s="199">
        <f t="shared" si="0"/>
        <v>4551</v>
      </c>
      <c r="F18" s="199">
        <f t="shared" ref="F18:J18" si="1">SUM(F11:F17)</f>
        <v>3753</v>
      </c>
      <c r="G18" s="199">
        <f t="shared" si="1"/>
        <v>3753</v>
      </c>
      <c r="H18" s="199">
        <f t="shared" si="1"/>
        <v>4226</v>
      </c>
      <c r="I18" s="199">
        <f t="shared" si="1"/>
        <v>4123</v>
      </c>
      <c r="J18" s="199">
        <f t="shared" si="1"/>
        <v>4369</v>
      </c>
    </row>
    <row r="19" spans="1:10">
      <c r="A19" s="65" t="s">
        <v>179</v>
      </c>
      <c r="B19" s="161">
        <v>470</v>
      </c>
      <c r="C19" s="142">
        <v>511</v>
      </c>
      <c r="D19" s="142">
        <v>535</v>
      </c>
      <c r="E19" s="142">
        <v>442</v>
      </c>
      <c r="F19" s="142">
        <v>477</v>
      </c>
      <c r="G19" s="161">
        <v>477</v>
      </c>
      <c r="H19" s="142">
        <v>476</v>
      </c>
      <c r="I19" s="142">
        <v>454</v>
      </c>
      <c r="J19" s="142">
        <v>525</v>
      </c>
    </row>
    <row r="20" spans="1:10">
      <c r="A20" s="65" t="s">
        <v>180</v>
      </c>
      <c r="B20" s="161">
        <v>60</v>
      </c>
      <c r="C20" s="142">
        <v>69</v>
      </c>
      <c r="D20" s="142">
        <v>59</v>
      </c>
      <c r="E20" s="142">
        <v>63</v>
      </c>
      <c r="F20" s="142">
        <v>59</v>
      </c>
      <c r="G20" s="161">
        <v>59</v>
      </c>
      <c r="H20" s="142">
        <v>65</v>
      </c>
      <c r="I20" s="142">
        <v>65</v>
      </c>
      <c r="J20" s="142">
        <v>67</v>
      </c>
    </row>
    <row r="21" spans="1:10">
      <c r="A21" s="65" t="s">
        <v>213</v>
      </c>
      <c r="B21" s="161">
        <v>1504</v>
      </c>
      <c r="C21" s="142">
        <v>1444</v>
      </c>
      <c r="D21" s="142">
        <v>1394</v>
      </c>
      <c r="E21" s="142">
        <v>1361</v>
      </c>
      <c r="F21" s="142">
        <v>1308</v>
      </c>
      <c r="G21" s="161">
        <v>1308</v>
      </c>
      <c r="H21" s="142">
        <v>1394</v>
      </c>
      <c r="I21" s="142">
        <v>1329</v>
      </c>
      <c r="J21" s="142">
        <v>1276</v>
      </c>
    </row>
    <row r="22" spans="1:10">
      <c r="A22" s="65" t="s">
        <v>181</v>
      </c>
      <c r="B22" s="161">
        <v>6214</v>
      </c>
      <c r="C22" s="142">
        <v>6215</v>
      </c>
      <c r="D22" s="142">
        <v>6245</v>
      </c>
      <c r="E22" s="142">
        <v>6217</v>
      </c>
      <c r="F22" s="142">
        <v>6039</v>
      </c>
      <c r="G22" s="161">
        <v>6039</v>
      </c>
      <c r="H22" s="142">
        <v>6072</v>
      </c>
      <c r="I22" s="142">
        <v>6076</v>
      </c>
      <c r="J22" s="142">
        <v>6069</v>
      </c>
    </row>
    <row r="23" spans="1:10">
      <c r="A23" s="65" t="s">
        <v>182</v>
      </c>
      <c r="B23" s="161">
        <v>1919</v>
      </c>
      <c r="C23" s="142">
        <v>1923</v>
      </c>
      <c r="D23" s="142">
        <v>977</v>
      </c>
      <c r="E23" s="142">
        <v>968</v>
      </c>
      <c r="F23" s="142">
        <v>916</v>
      </c>
      <c r="G23" s="161">
        <v>916</v>
      </c>
      <c r="H23" s="142">
        <v>916</v>
      </c>
      <c r="I23" s="142">
        <v>935</v>
      </c>
      <c r="J23" s="142">
        <v>952</v>
      </c>
    </row>
    <row r="24" spans="1:10">
      <c r="A24" s="65" t="s">
        <v>183</v>
      </c>
      <c r="B24" s="161">
        <v>1205</v>
      </c>
      <c r="C24" s="142">
        <v>1193</v>
      </c>
      <c r="D24" s="142">
        <v>12</v>
      </c>
      <c r="E24" s="142">
        <v>18</v>
      </c>
      <c r="F24" s="142">
        <v>81</v>
      </c>
      <c r="G24" s="161">
        <v>81</v>
      </c>
      <c r="H24" s="142">
        <v>61</v>
      </c>
      <c r="I24" s="142">
        <v>57</v>
      </c>
      <c r="J24" s="142">
        <v>53</v>
      </c>
    </row>
    <row r="25" spans="1:10">
      <c r="A25" s="65" t="s">
        <v>184</v>
      </c>
      <c r="B25" s="161">
        <v>468</v>
      </c>
      <c r="C25" s="142">
        <v>472</v>
      </c>
      <c r="D25" s="142">
        <v>474</v>
      </c>
      <c r="E25" s="142">
        <v>477</v>
      </c>
      <c r="F25" s="142">
        <v>358</v>
      </c>
      <c r="G25" s="161">
        <v>358</v>
      </c>
      <c r="H25" s="142">
        <v>364</v>
      </c>
      <c r="I25" s="142">
        <v>361</v>
      </c>
      <c r="J25" s="142">
        <v>233</v>
      </c>
    </row>
    <row r="26" spans="1:10">
      <c r="A26" s="65" t="s">
        <v>218</v>
      </c>
      <c r="B26" s="161">
        <v>58</v>
      </c>
      <c r="C26" s="142">
        <v>58</v>
      </c>
      <c r="D26" s="141" t="s">
        <v>122</v>
      </c>
      <c r="E26" s="141" t="s">
        <v>122</v>
      </c>
      <c r="F26" s="141" t="s">
        <v>122</v>
      </c>
      <c r="G26" s="200" t="s">
        <v>122</v>
      </c>
      <c r="H26" s="141" t="s">
        <v>122</v>
      </c>
      <c r="I26" s="141" t="s">
        <v>122</v>
      </c>
      <c r="J26" s="141" t="s">
        <v>122</v>
      </c>
    </row>
    <row r="27" spans="1:10">
      <c r="A27" s="38" t="s">
        <v>185</v>
      </c>
      <c r="B27" s="199">
        <f>SUM(B19:B26)</f>
        <v>11898</v>
      </c>
      <c r="C27" s="199">
        <f t="shared" ref="C27:E27" si="2">SUM(C19:C26)</f>
        <v>11885</v>
      </c>
      <c r="D27" s="199">
        <f t="shared" si="2"/>
        <v>9696</v>
      </c>
      <c r="E27" s="199">
        <f t="shared" si="2"/>
        <v>9546</v>
      </c>
      <c r="F27" s="199">
        <f>SUM(F19:F26)</f>
        <v>9238</v>
      </c>
      <c r="G27" s="199">
        <f>SUM(G19:G26)</f>
        <v>9238</v>
      </c>
      <c r="H27" s="199">
        <f t="shared" ref="H27:J27" si="3">SUM(H19:H26)</f>
        <v>9348</v>
      </c>
      <c r="I27" s="199">
        <f t="shared" si="3"/>
        <v>9277</v>
      </c>
      <c r="J27" s="199">
        <f t="shared" si="3"/>
        <v>9175</v>
      </c>
    </row>
    <row r="28" spans="1:10">
      <c r="A28" s="38" t="s">
        <v>186</v>
      </c>
      <c r="B28" s="199">
        <f>B27+B18</f>
        <v>16348</v>
      </c>
      <c r="C28" s="199">
        <f t="shared" ref="C28:E28" si="4">C27+C18</f>
        <v>16649</v>
      </c>
      <c r="D28" s="199">
        <f t="shared" si="4"/>
        <v>14756</v>
      </c>
      <c r="E28" s="199">
        <f t="shared" si="4"/>
        <v>14097</v>
      </c>
      <c r="F28" s="199">
        <f>F27+F18</f>
        <v>12991</v>
      </c>
      <c r="G28" s="199">
        <f>G27+G18</f>
        <v>12991</v>
      </c>
      <c r="H28" s="199">
        <f t="shared" ref="H28:J28" si="5">H27+H18</f>
        <v>13574</v>
      </c>
      <c r="I28" s="199">
        <f t="shared" si="5"/>
        <v>13400</v>
      </c>
      <c r="J28" s="199">
        <f t="shared" si="5"/>
        <v>13544</v>
      </c>
    </row>
    <row r="29" spans="1:10">
      <c r="A29" s="65" t="s">
        <v>187</v>
      </c>
      <c r="B29" s="161">
        <v>1542</v>
      </c>
      <c r="C29" s="142">
        <v>1538</v>
      </c>
      <c r="D29" s="142">
        <v>1625</v>
      </c>
      <c r="E29" s="142">
        <v>1126</v>
      </c>
      <c r="F29" s="142">
        <v>1007</v>
      </c>
      <c r="G29" s="161">
        <v>1007</v>
      </c>
      <c r="H29" s="142">
        <v>1002</v>
      </c>
      <c r="I29" s="142">
        <v>955</v>
      </c>
      <c r="J29" s="142">
        <v>957</v>
      </c>
    </row>
    <row r="30" spans="1:10">
      <c r="A30" s="65" t="s">
        <v>212</v>
      </c>
      <c r="B30" s="161">
        <v>445</v>
      </c>
      <c r="C30" s="142">
        <v>422</v>
      </c>
      <c r="D30" s="142">
        <v>434</v>
      </c>
      <c r="E30" s="142">
        <v>427</v>
      </c>
      <c r="F30" s="142">
        <v>416</v>
      </c>
      <c r="G30" s="161">
        <v>416</v>
      </c>
      <c r="H30" s="142">
        <v>415</v>
      </c>
      <c r="I30" s="142">
        <v>399</v>
      </c>
      <c r="J30" s="142">
        <v>387</v>
      </c>
    </row>
    <row r="31" spans="1:10">
      <c r="A31" s="65" t="s">
        <v>188</v>
      </c>
      <c r="B31" s="161">
        <v>1855</v>
      </c>
      <c r="C31" s="142">
        <v>2010</v>
      </c>
      <c r="D31" s="142">
        <v>1600</v>
      </c>
      <c r="E31" s="142">
        <v>1681</v>
      </c>
      <c r="F31" s="142">
        <v>1614</v>
      </c>
      <c r="G31" s="161">
        <v>1614</v>
      </c>
      <c r="H31" s="142">
        <v>1834</v>
      </c>
      <c r="I31" s="142">
        <v>1580</v>
      </c>
      <c r="J31" s="142">
        <v>1669</v>
      </c>
    </row>
    <row r="32" spans="1:10">
      <c r="A32" s="65" t="s">
        <v>189</v>
      </c>
      <c r="B32" s="200" t="s">
        <v>122</v>
      </c>
      <c r="C32" s="142">
        <v>10</v>
      </c>
      <c r="D32" s="142">
        <v>20</v>
      </c>
      <c r="E32" s="142">
        <v>15</v>
      </c>
      <c r="F32" s="141" t="s">
        <v>122</v>
      </c>
      <c r="G32" s="200" t="s">
        <v>122</v>
      </c>
      <c r="H32" s="142">
        <v>51</v>
      </c>
      <c r="I32" s="142">
        <v>46</v>
      </c>
      <c r="J32" s="142">
        <v>46</v>
      </c>
    </row>
    <row r="33" spans="1:10">
      <c r="A33" s="65" t="s">
        <v>190</v>
      </c>
      <c r="B33" s="200" t="s">
        <v>122</v>
      </c>
      <c r="C33" s="141" t="s">
        <v>122</v>
      </c>
      <c r="D33" s="141" t="s">
        <v>122</v>
      </c>
      <c r="E33" s="141" t="s">
        <v>122</v>
      </c>
      <c r="F33" s="141" t="s">
        <v>122</v>
      </c>
      <c r="G33" s="200" t="s">
        <v>122</v>
      </c>
      <c r="H33" s="66">
        <v>0</v>
      </c>
      <c r="I33" s="141" t="s">
        <v>122</v>
      </c>
      <c r="J33" s="141" t="s">
        <v>122</v>
      </c>
    </row>
    <row r="34" spans="1:10">
      <c r="A34" s="65" t="s">
        <v>191</v>
      </c>
      <c r="B34" s="161">
        <v>581</v>
      </c>
      <c r="C34" s="142">
        <v>500</v>
      </c>
      <c r="D34" s="142">
        <v>443</v>
      </c>
      <c r="E34" s="142">
        <v>365</v>
      </c>
      <c r="F34" s="142">
        <v>654</v>
      </c>
      <c r="G34" s="161">
        <v>654</v>
      </c>
      <c r="H34" s="142">
        <v>587</v>
      </c>
      <c r="I34" s="142">
        <v>486</v>
      </c>
      <c r="J34" s="142">
        <v>441</v>
      </c>
    </row>
    <row r="35" spans="1:10">
      <c r="A35" s="65" t="s">
        <v>192</v>
      </c>
      <c r="B35" s="161">
        <v>175</v>
      </c>
      <c r="C35" s="142">
        <v>145</v>
      </c>
      <c r="D35" s="142">
        <v>148</v>
      </c>
      <c r="E35" s="142">
        <v>143</v>
      </c>
      <c r="F35" s="142">
        <v>125</v>
      </c>
      <c r="G35" s="161">
        <v>125</v>
      </c>
      <c r="H35" s="142">
        <v>125</v>
      </c>
      <c r="I35" s="142">
        <v>122</v>
      </c>
      <c r="J35" s="142">
        <v>113</v>
      </c>
    </row>
    <row r="36" spans="1:10">
      <c r="A36" s="65" t="s">
        <v>193</v>
      </c>
      <c r="B36" s="200" t="s">
        <v>122</v>
      </c>
      <c r="C36" s="141" t="s">
        <v>122</v>
      </c>
      <c r="D36" s="141" t="s">
        <v>122</v>
      </c>
      <c r="E36" s="141" t="s">
        <v>122</v>
      </c>
      <c r="F36" s="141" t="s">
        <v>122</v>
      </c>
      <c r="G36" s="200" t="s">
        <v>122</v>
      </c>
      <c r="H36" s="66">
        <v>0</v>
      </c>
      <c r="I36" s="141" t="s">
        <v>122</v>
      </c>
      <c r="J36" s="141" t="s">
        <v>122</v>
      </c>
    </row>
    <row r="37" spans="1:10">
      <c r="A37" s="38" t="s">
        <v>194</v>
      </c>
      <c r="B37" s="199">
        <f t="shared" ref="B37:E37" si="6">SUM(B29:B36)</f>
        <v>4598</v>
      </c>
      <c r="C37" s="199">
        <f t="shared" si="6"/>
        <v>4625</v>
      </c>
      <c r="D37" s="199">
        <f t="shared" si="6"/>
        <v>4270</v>
      </c>
      <c r="E37" s="199">
        <f t="shared" si="6"/>
        <v>3757</v>
      </c>
      <c r="F37" s="199">
        <f>SUM(F29:F36)</f>
        <v>3816</v>
      </c>
      <c r="G37" s="199">
        <f>SUM(G29:G36)</f>
        <v>3816</v>
      </c>
      <c r="H37" s="199">
        <f>SUM(H29:H36)</f>
        <v>4014</v>
      </c>
      <c r="I37" s="199">
        <f>SUM(I29:I36)</f>
        <v>3588</v>
      </c>
      <c r="J37" s="199">
        <f>SUM(J29:J36)</f>
        <v>3613</v>
      </c>
    </row>
    <row r="38" spans="1:10">
      <c r="A38" s="65" t="s">
        <v>197</v>
      </c>
      <c r="B38" s="161">
        <v>9637</v>
      </c>
      <c r="C38" s="142">
        <v>9618</v>
      </c>
      <c r="D38" s="142">
        <v>9709</v>
      </c>
      <c r="E38" s="142">
        <v>9393</v>
      </c>
      <c r="F38" s="142">
        <v>8551</v>
      </c>
      <c r="G38" s="161">
        <v>8551</v>
      </c>
      <c r="H38" s="142">
        <v>8535</v>
      </c>
      <c r="I38" s="142">
        <v>8517</v>
      </c>
      <c r="J38" s="142">
        <v>8507</v>
      </c>
    </row>
    <row r="39" spans="1:10">
      <c r="A39" s="65" t="s">
        <v>212</v>
      </c>
      <c r="B39" s="161">
        <v>1106</v>
      </c>
      <c r="C39" s="142">
        <v>1061</v>
      </c>
      <c r="D39" s="142">
        <v>1022</v>
      </c>
      <c r="E39" s="142">
        <v>989</v>
      </c>
      <c r="F39" s="142">
        <v>969</v>
      </c>
      <c r="G39" s="161">
        <v>969</v>
      </c>
      <c r="H39" s="142">
        <v>1049</v>
      </c>
      <c r="I39" s="142">
        <v>1017</v>
      </c>
      <c r="J39" s="142">
        <v>971</v>
      </c>
    </row>
    <row r="40" spans="1:10">
      <c r="A40" s="65" t="s">
        <v>191</v>
      </c>
      <c r="B40" s="161">
        <v>445</v>
      </c>
      <c r="C40" s="142">
        <v>482</v>
      </c>
      <c r="D40" s="142">
        <v>487</v>
      </c>
      <c r="E40" s="142">
        <v>539</v>
      </c>
      <c r="F40" s="142">
        <v>356</v>
      </c>
      <c r="G40" s="161">
        <v>356</v>
      </c>
      <c r="H40" s="142">
        <v>314</v>
      </c>
      <c r="I40" s="142">
        <v>344</v>
      </c>
      <c r="J40" s="142">
        <v>334</v>
      </c>
    </row>
    <row r="41" spans="1:10">
      <c r="A41" s="65" t="s">
        <v>198</v>
      </c>
      <c r="B41" s="161">
        <v>174</v>
      </c>
      <c r="C41" s="142">
        <v>168</v>
      </c>
      <c r="D41" s="142">
        <v>163</v>
      </c>
      <c r="E41" s="142">
        <v>178</v>
      </c>
      <c r="F41" s="142">
        <v>139</v>
      </c>
      <c r="G41" s="161">
        <v>139</v>
      </c>
      <c r="H41" s="142">
        <v>163</v>
      </c>
      <c r="I41" s="142">
        <v>176</v>
      </c>
      <c r="J41" s="142">
        <v>342</v>
      </c>
    </row>
    <row r="42" spans="1:10">
      <c r="A42" s="65" t="s">
        <v>199</v>
      </c>
      <c r="B42" s="161">
        <v>56</v>
      </c>
      <c r="C42" s="142">
        <v>54</v>
      </c>
      <c r="D42" s="142">
        <v>53</v>
      </c>
      <c r="E42" s="142">
        <v>50</v>
      </c>
      <c r="F42" s="142">
        <v>43</v>
      </c>
      <c r="G42" s="161">
        <v>43</v>
      </c>
      <c r="H42" s="142">
        <v>46</v>
      </c>
      <c r="I42" s="142">
        <v>46</v>
      </c>
      <c r="J42" s="142">
        <v>48</v>
      </c>
    </row>
    <row r="43" spans="1:10">
      <c r="A43" s="65" t="s">
        <v>192</v>
      </c>
      <c r="B43" s="161">
        <v>38</v>
      </c>
      <c r="C43" s="142">
        <v>39</v>
      </c>
      <c r="D43" s="142">
        <v>39</v>
      </c>
      <c r="E43" s="142">
        <v>39</v>
      </c>
      <c r="F43" s="142">
        <v>49</v>
      </c>
      <c r="G43" s="161">
        <v>49</v>
      </c>
      <c r="H43" s="142">
        <v>50</v>
      </c>
      <c r="I43" s="142">
        <v>50</v>
      </c>
      <c r="J43" s="142">
        <v>54</v>
      </c>
    </row>
    <row r="44" spans="1:10">
      <c r="A44" s="38" t="s">
        <v>195</v>
      </c>
      <c r="B44" s="199">
        <f>SUM(B38:B43)</f>
        <v>11456</v>
      </c>
      <c r="C44" s="199">
        <f t="shared" ref="C44:E44" si="7">SUM(C38:C43)</f>
        <v>11422</v>
      </c>
      <c r="D44" s="199">
        <f t="shared" si="7"/>
        <v>11473</v>
      </c>
      <c r="E44" s="199">
        <f t="shared" si="7"/>
        <v>11188</v>
      </c>
      <c r="F44" s="199">
        <f>SUM(F38:F43)</f>
        <v>10107</v>
      </c>
      <c r="G44" s="199">
        <f>SUM(G38:G43)</f>
        <v>10107</v>
      </c>
      <c r="H44" s="199">
        <f t="shared" ref="H44:J44" si="8">SUM(H38:H43)</f>
        <v>10157</v>
      </c>
      <c r="I44" s="199">
        <f t="shared" si="8"/>
        <v>10150</v>
      </c>
      <c r="J44" s="199">
        <f t="shared" si="8"/>
        <v>10256</v>
      </c>
    </row>
    <row r="45" spans="1:10">
      <c r="A45" s="38" t="s">
        <v>196</v>
      </c>
      <c r="B45" s="199">
        <v>294</v>
      </c>
      <c r="C45" s="199">
        <f t="shared" ref="C45:J45" si="9">C28-C37-C44</f>
        <v>602</v>
      </c>
      <c r="D45" s="199">
        <f t="shared" si="9"/>
        <v>-987</v>
      </c>
      <c r="E45" s="199">
        <f t="shared" si="9"/>
        <v>-848</v>
      </c>
      <c r="F45" s="199">
        <f t="shared" si="9"/>
        <v>-932</v>
      </c>
      <c r="G45" s="199">
        <f t="shared" si="9"/>
        <v>-932</v>
      </c>
      <c r="H45" s="199">
        <f t="shared" si="9"/>
        <v>-597</v>
      </c>
      <c r="I45" s="199">
        <f t="shared" si="9"/>
        <v>-338</v>
      </c>
      <c r="J45" s="199">
        <f t="shared" si="9"/>
        <v>-325</v>
      </c>
    </row>
    <row r="46" spans="1:10">
      <c r="B46" s="201"/>
      <c r="G46" s="201"/>
    </row>
    <row r="47" spans="1:10">
      <c r="A47" s="65" t="s">
        <v>239</v>
      </c>
      <c r="B47" s="62">
        <f t="shared" ref="B47:E47" si="10">B29+B38</f>
        <v>11179</v>
      </c>
      <c r="C47" s="137">
        <f t="shared" si="10"/>
        <v>11156</v>
      </c>
      <c r="D47" s="137">
        <f t="shared" si="10"/>
        <v>11334</v>
      </c>
      <c r="E47" s="137">
        <f t="shared" si="10"/>
        <v>10519</v>
      </c>
      <c r="F47" s="66">
        <f>F29+F38</f>
        <v>9558</v>
      </c>
      <c r="G47" s="62">
        <f>G29+G38</f>
        <v>9558</v>
      </c>
      <c r="H47" s="137">
        <f>H29+H38</f>
        <v>9537</v>
      </c>
      <c r="I47" s="137">
        <f>I29+I38</f>
        <v>9472</v>
      </c>
      <c r="J47" s="137">
        <f>J29+J38</f>
        <v>9464</v>
      </c>
    </row>
    <row r="48" spans="1:10">
      <c r="A48" s="65" t="s">
        <v>238</v>
      </c>
      <c r="B48" s="62">
        <f t="shared" ref="B48:E48" si="11">B11+B12</f>
        <v>2294</v>
      </c>
      <c r="C48" s="137">
        <f t="shared" si="11"/>
        <v>2612</v>
      </c>
      <c r="D48" s="137">
        <f t="shared" si="11"/>
        <v>2915</v>
      </c>
      <c r="E48" s="137">
        <f t="shared" si="11"/>
        <v>2389</v>
      </c>
      <c r="F48" s="137">
        <f>F11+F12</f>
        <v>1595</v>
      </c>
      <c r="G48" s="62">
        <f>G11+G12</f>
        <v>1595</v>
      </c>
      <c r="H48" s="137">
        <f>H11+H12</f>
        <v>2041</v>
      </c>
      <c r="I48" s="137">
        <f>I11+I12</f>
        <v>1929</v>
      </c>
      <c r="J48" s="137">
        <f>J11+J12</f>
        <v>2203</v>
      </c>
    </row>
    <row r="49" spans="1:10">
      <c r="A49" s="65" t="s">
        <v>14</v>
      </c>
      <c r="B49" s="62">
        <f t="shared" ref="B49" si="12">B47-B11-B12</f>
        <v>8885</v>
      </c>
      <c r="C49" s="137">
        <f>C47-C48</f>
        <v>8544</v>
      </c>
      <c r="D49" s="137">
        <f>D47-D48</f>
        <v>8419</v>
      </c>
      <c r="E49" s="137">
        <f>E47-E48</f>
        <v>8130</v>
      </c>
      <c r="F49" s="66">
        <f>F47-F11-F12</f>
        <v>7963</v>
      </c>
      <c r="G49" s="62">
        <f>G47-G11-G12</f>
        <v>7963</v>
      </c>
      <c r="H49" s="137">
        <f>H47-H48</f>
        <v>7496</v>
      </c>
      <c r="I49" s="137">
        <f>I47-I48</f>
        <v>7543</v>
      </c>
      <c r="J49" s="137">
        <f>J47-J48</f>
        <v>7261</v>
      </c>
    </row>
    <row r="50" spans="1:10">
      <c r="A50" s="213" t="s">
        <v>224</v>
      </c>
      <c r="B50" s="214">
        <v>2.5</v>
      </c>
      <c r="C50" s="216"/>
      <c r="D50" s="216"/>
      <c r="E50" s="216"/>
      <c r="F50" s="215">
        <v>2.4</v>
      </c>
      <c r="G50" s="214">
        <v>2.4</v>
      </c>
      <c r="H50" s="216">
        <v>2.2999999999999998</v>
      </c>
      <c r="I50" s="216">
        <v>2.2999999999999998</v>
      </c>
      <c r="J50" s="216">
        <v>2.2000000000000002</v>
      </c>
    </row>
    <row r="51" spans="1:10" ht="3" customHeight="1">
      <c r="A51" s="42"/>
      <c r="B51" s="43"/>
      <c r="C51" s="43"/>
      <c r="D51" s="43"/>
      <c r="E51" s="43"/>
      <c r="F51" s="43"/>
      <c r="G51" s="43"/>
      <c r="H51" s="43"/>
      <c r="I51" s="43"/>
      <c r="J51" s="43"/>
    </row>
  </sheetData>
  <pageMargins left="0.39370078740157483" right="0.39370078740157483" top="0.11811023622047245" bottom="0.11811023622047245" header="0.11811023622047245" footer="3.937007874015748E-2"/>
  <pageSetup paperSize="9" scale="85" orientation="landscape" horizontalDpi="0" verticalDpi="0" r:id="rId1"/>
  <headerFooter>
    <oddHeader>&amp;CBezeq - The Israel Telecommunication Corp. Ltd.</oddHeader>
    <oddFooter>&amp;R&amp;P of &amp;N
Group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K28"/>
  <sheetViews>
    <sheetView showGridLines="0" tabSelected="1" workbookViewId="0">
      <pane xSplit="1" ySplit="8" topLeftCell="B21"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43.7109375" customWidth="1"/>
  </cols>
  <sheetData>
    <row r="1" spans="1:11">
      <c r="A1" s="29"/>
      <c r="B1" s="3"/>
      <c r="C1" s="3"/>
      <c r="D1" s="3"/>
      <c r="E1" s="3"/>
      <c r="F1" s="3"/>
      <c r="G1" s="3"/>
      <c r="H1" s="3"/>
      <c r="I1" s="3"/>
      <c r="J1" s="3"/>
      <c r="K1" s="3"/>
    </row>
    <row r="2" spans="1:11">
      <c r="A2" s="29"/>
      <c r="B2" s="3"/>
      <c r="C2" s="3"/>
      <c r="D2" s="3"/>
      <c r="E2" s="3"/>
      <c r="F2" s="3"/>
      <c r="G2" s="3"/>
      <c r="H2" s="3"/>
      <c r="I2" s="3"/>
      <c r="J2" s="3"/>
      <c r="K2" s="3"/>
    </row>
    <row r="3" spans="1:11">
      <c r="A3" s="30"/>
      <c r="B3" s="45" t="s">
        <v>5</v>
      </c>
      <c r="C3" s="45" t="s">
        <v>5</v>
      </c>
      <c r="D3" s="45" t="s">
        <v>76</v>
      </c>
      <c r="E3" s="45" t="s">
        <v>0</v>
      </c>
      <c r="F3" s="45" t="s">
        <v>1</v>
      </c>
      <c r="G3" s="45" t="s">
        <v>2</v>
      </c>
      <c r="H3" s="45" t="s">
        <v>5</v>
      </c>
      <c r="I3" s="45" t="s">
        <v>76</v>
      </c>
      <c r="J3" s="45" t="s">
        <v>0</v>
      </c>
      <c r="K3" s="45" t="s">
        <v>1</v>
      </c>
    </row>
    <row r="4" spans="1:11">
      <c r="A4" s="269" t="s">
        <v>318</v>
      </c>
      <c r="B4" s="45">
        <v>2017</v>
      </c>
      <c r="C4" s="45">
        <v>2018</v>
      </c>
      <c r="D4" s="45">
        <v>2019</v>
      </c>
      <c r="E4" s="45">
        <v>2019</v>
      </c>
      <c r="F4" s="45">
        <v>2019</v>
      </c>
      <c r="G4" s="45">
        <v>2019</v>
      </c>
      <c r="H4" s="45">
        <v>2019</v>
      </c>
      <c r="I4" s="45">
        <v>2020</v>
      </c>
      <c r="J4" s="45">
        <v>2020</v>
      </c>
      <c r="K4" s="45">
        <v>2020</v>
      </c>
    </row>
    <row r="5" spans="1:11" ht="6.75" customHeight="1">
      <c r="A5" s="42"/>
      <c r="B5" s="43"/>
      <c r="C5" s="43"/>
      <c r="D5" s="43"/>
      <c r="E5" s="43"/>
      <c r="F5" s="43"/>
      <c r="G5" s="43"/>
      <c r="H5" s="43"/>
      <c r="I5" s="43"/>
      <c r="J5" s="43"/>
      <c r="K5" s="43"/>
    </row>
    <row r="6" spans="1:11" ht="20.25">
      <c r="A6" s="33" t="s">
        <v>324</v>
      </c>
      <c r="B6" s="20"/>
      <c r="C6" s="20"/>
      <c r="D6" s="20"/>
      <c r="E6" s="20"/>
      <c r="F6" s="20"/>
      <c r="G6" s="20"/>
      <c r="H6" s="20"/>
      <c r="I6" s="20"/>
      <c r="J6" s="20"/>
      <c r="K6" s="20"/>
    </row>
    <row r="7" spans="1:11">
      <c r="A7" s="58"/>
      <c r="B7" s="58"/>
      <c r="C7" s="58"/>
      <c r="D7" s="58"/>
      <c r="E7" s="58"/>
      <c r="F7" s="58"/>
      <c r="G7" s="58"/>
      <c r="H7" s="58"/>
      <c r="I7" s="58"/>
      <c r="J7" s="58"/>
      <c r="K7" s="58"/>
    </row>
    <row r="8" spans="1:11" s="3" customFormat="1">
      <c r="A8" s="48" t="s">
        <v>360</v>
      </c>
      <c r="B8" s="39"/>
      <c r="C8" s="39"/>
      <c r="D8" s="49"/>
      <c r="E8" s="49"/>
      <c r="F8" s="49"/>
      <c r="G8" s="49"/>
      <c r="H8" s="39"/>
      <c r="I8" s="49"/>
      <c r="J8" s="49"/>
      <c r="K8" s="49"/>
    </row>
    <row r="9" spans="1:11" s="3" customFormat="1">
      <c r="B9" s="299"/>
      <c r="C9" s="299"/>
      <c r="D9" s="268"/>
      <c r="E9" s="268"/>
      <c r="F9" s="268"/>
      <c r="G9" s="268"/>
      <c r="H9" s="299"/>
      <c r="I9" s="268"/>
      <c r="J9" s="268"/>
      <c r="K9" s="268"/>
    </row>
    <row r="10" spans="1:11" s="3" customFormat="1">
      <c r="A10" s="65" t="s">
        <v>214</v>
      </c>
      <c r="B10" s="161">
        <v>3813</v>
      </c>
      <c r="C10" s="161">
        <v>1607</v>
      </c>
      <c r="D10" s="174">
        <v>970</v>
      </c>
      <c r="E10" s="174">
        <v>376</v>
      </c>
      <c r="F10" s="174">
        <v>921</v>
      </c>
      <c r="G10" s="174">
        <v>495</v>
      </c>
      <c r="H10" s="161">
        <v>2762</v>
      </c>
      <c r="I10" s="174">
        <v>910</v>
      </c>
      <c r="J10" s="174">
        <v>970</v>
      </c>
      <c r="K10" s="174">
        <v>653</v>
      </c>
    </row>
    <row r="11" spans="1:11" s="34" customFormat="1" ht="12.95" customHeight="1">
      <c r="A11" s="65" t="s">
        <v>223</v>
      </c>
      <c r="B11" s="161">
        <v>-19</v>
      </c>
      <c r="C11" s="161">
        <v>634</v>
      </c>
      <c r="D11" s="174">
        <v>-25</v>
      </c>
      <c r="E11" s="174">
        <v>-414</v>
      </c>
      <c r="F11" s="174">
        <v>39</v>
      </c>
      <c r="G11" s="174">
        <v>179</v>
      </c>
      <c r="H11" s="161">
        <v>-221</v>
      </c>
      <c r="I11" s="174">
        <v>-3</v>
      </c>
      <c r="J11" s="174">
        <v>-19</v>
      </c>
      <c r="K11" s="174">
        <v>-7</v>
      </c>
    </row>
    <row r="12" spans="1:11" s="34" customFormat="1" ht="12.95" customHeight="1">
      <c r="A12" s="65" t="s">
        <v>207</v>
      </c>
      <c r="B12" s="239">
        <v>87</v>
      </c>
      <c r="C12" s="239">
        <v>1675</v>
      </c>
      <c r="D12" s="308">
        <v>0</v>
      </c>
      <c r="E12" s="307">
        <v>951</v>
      </c>
      <c r="F12" s="308">
        <v>0</v>
      </c>
      <c r="G12" s="307">
        <v>196</v>
      </c>
      <c r="H12" s="239">
        <v>1147</v>
      </c>
      <c r="I12" s="308">
        <v>0</v>
      </c>
      <c r="J12" s="308">
        <v>0</v>
      </c>
      <c r="K12" s="307">
        <v>268</v>
      </c>
    </row>
    <row r="13" spans="1:11" s="34" customFormat="1" ht="12.95" customHeight="1">
      <c r="A13" s="65"/>
      <c r="B13" s="299"/>
      <c r="C13" s="299"/>
      <c r="D13" s="268"/>
      <c r="E13" s="268"/>
      <c r="F13" s="268"/>
      <c r="G13" s="268"/>
      <c r="H13" s="299"/>
      <c r="I13" s="268"/>
      <c r="J13" s="268"/>
      <c r="K13" s="268"/>
    </row>
    <row r="14" spans="1:11" s="34" customFormat="1" ht="27" customHeight="1">
      <c r="A14" s="84" t="s">
        <v>366</v>
      </c>
      <c r="B14" s="239">
        <v>3881</v>
      </c>
      <c r="C14" s="239">
        <v>3916</v>
      </c>
      <c r="D14" s="307">
        <v>945</v>
      </c>
      <c r="E14" s="307">
        <v>913</v>
      </c>
      <c r="F14" s="307">
        <v>960</v>
      </c>
      <c r="G14" s="307">
        <v>870</v>
      </c>
      <c r="H14" s="239">
        <v>3688</v>
      </c>
      <c r="I14" s="307">
        <v>907</v>
      </c>
      <c r="J14" s="307">
        <v>951</v>
      </c>
      <c r="K14" s="307">
        <v>914</v>
      </c>
    </row>
    <row r="15" spans="1:11" s="34" customFormat="1" ht="27" customHeight="1">
      <c r="A15" s="84"/>
      <c r="B15" s="299"/>
      <c r="C15" s="299"/>
      <c r="D15" s="268"/>
      <c r="E15" s="268"/>
      <c r="F15" s="268"/>
      <c r="G15" s="268"/>
      <c r="H15" s="299"/>
      <c r="I15" s="268"/>
      <c r="J15" s="268"/>
      <c r="K15" s="268"/>
    </row>
    <row r="16" spans="1:11" s="34" customFormat="1" ht="12.95" customHeight="1">
      <c r="A16" s="65"/>
      <c r="B16" s="299"/>
      <c r="C16" s="299"/>
      <c r="D16" s="268"/>
      <c r="E16" s="268"/>
      <c r="F16" s="268"/>
      <c r="G16" s="268"/>
      <c r="H16" s="299"/>
      <c r="I16" s="268"/>
      <c r="J16" s="268"/>
      <c r="K16" s="268"/>
    </row>
    <row r="17" spans="1:11" s="3" customFormat="1">
      <c r="A17" s="48" t="s">
        <v>361</v>
      </c>
      <c r="B17" s="39"/>
      <c r="C17" s="39"/>
      <c r="D17" s="49"/>
      <c r="E17" s="49"/>
      <c r="F17" s="49"/>
      <c r="G17" s="49"/>
      <c r="H17" s="39"/>
      <c r="I17" s="49"/>
      <c r="J17" s="49"/>
      <c r="K17" s="49"/>
    </row>
    <row r="18" spans="1:11" s="3" customFormat="1">
      <c r="B18" s="299"/>
      <c r="C18" s="299"/>
      <c r="D18" s="268"/>
      <c r="E18" s="268"/>
      <c r="F18" s="268"/>
      <c r="G18" s="268"/>
      <c r="H18" s="299"/>
      <c r="I18" s="268"/>
      <c r="J18" s="268"/>
      <c r="K18" s="268"/>
    </row>
    <row r="19" spans="1:11" s="34" customFormat="1" ht="12.95" customHeight="1">
      <c r="A19" s="65" t="s">
        <v>275</v>
      </c>
      <c r="B19" s="161">
        <v>1223</v>
      </c>
      <c r="C19" s="161">
        <v>-1092</v>
      </c>
      <c r="D19" s="174">
        <v>295</v>
      </c>
      <c r="E19" s="174">
        <v>-1579</v>
      </c>
      <c r="F19" s="174">
        <v>177</v>
      </c>
      <c r="G19" s="174">
        <v>-87</v>
      </c>
      <c r="H19" s="161">
        <v>-1194</v>
      </c>
      <c r="I19" s="174">
        <v>327</v>
      </c>
      <c r="J19" s="174">
        <v>269</v>
      </c>
      <c r="K19" s="174">
        <v>26</v>
      </c>
    </row>
    <row r="20" spans="1:11" s="34" customFormat="1" ht="12.95" customHeight="1">
      <c r="A20" s="65" t="s">
        <v>265</v>
      </c>
      <c r="B20" s="161">
        <v>-14.44</v>
      </c>
      <c r="C20" s="161">
        <v>492.09000000000003</v>
      </c>
      <c r="D20" s="174">
        <v>-9.36</v>
      </c>
      <c r="E20" s="174">
        <v>-320.85000000000002</v>
      </c>
      <c r="F20" s="174">
        <v>30.26</v>
      </c>
      <c r="G20" s="174">
        <v>139.44000000000005</v>
      </c>
      <c r="H20" s="161">
        <v>-160.51</v>
      </c>
      <c r="I20" s="174">
        <v>-2.31</v>
      </c>
      <c r="J20" s="174">
        <v>-17.39</v>
      </c>
      <c r="K20" s="174">
        <v>-5.3900000000000006</v>
      </c>
    </row>
    <row r="21" spans="1:11" s="34" customFormat="1" ht="12.95" customHeight="1">
      <c r="A21" s="34" t="s">
        <v>277</v>
      </c>
      <c r="B21" s="161">
        <v>87</v>
      </c>
      <c r="C21" s="161">
        <v>1561</v>
      </c>
      <c r="D21" s="66">
        <v>0</v>
      </c>
      <c r="E21" s="66">
        <v>0</v>
      </c>
      <c r="F21" s="71">
        <v>0</v>
      </c>
      <c r="G21" s="66">
        <v>0</v>
      </c>
      <c r="H21" s="60">
        <v>0</v>
      </c>
      <c r="I21" s="66">
        <v>0</v>
      </c>
      <c r="J21" s="66">
        <v>0</v>
      </c>
      <c r="K21" s="66">
        <v>0</v>
      </c>
    </row>
    <row r="22" spans="1:11" s="34" customFormat="1" ht="12.95" customHeight="1">
      <c r="A22" s="65" t="s">
        <v>272</v>
      </c>
      <c r="B22" s="60">
        <v>0</v>
      </c>
      <c r="C22" s="60">
        <v>0</v>
      </c>
      <c r="D22" s="66">
        <v>0</v>
      </c>
      <c r="E22" s="174">
        <v>951</v>
      </c>
      <c r="F22" s="71">
        <v>0</v>
      </c>
      <c r="G22" s="66">
        <v>0</v>
      </c>
      <c r="H22" s="161">
        <v>951</v>
      </c>
      <c r="I22" s="66">
        <v>0</v>
      </c>
      <c r="J22" s="66">
        <v>0</v>
      </c>
      <c r="K22" s="66">
        <v>0</v>
      </c>
    </row>
    <row r="23" spans="1:11" s="34" customFormat="1" ht="12" customHeight="1">
      <c r="A23" s="84" t="s">
        <v>276</v>
      </c>
      <c r="B23" s="60">
        <v>0</v>
      </c>
      <c r="C23" s="60">
        <v>0</v>
      </c>
      <c r="D23" s="66">
        <v>0</v>
      </c>
      <c r="E23" s="66">
        <v>0</v>
      </c>
      <c r="F23" s="71">
        <v>0</v>
      </c>
      <c r="G23" s="71">
        <v>150.92000000000002</v>
      </c>
      <c r="H23" s="161">
        <v>150.92000000000002</v>
      </c>
      <c r="I23" s="66">
        <v>0</v>
      </c>
      <c r="J23" s="66">
        <v>0</v>
      </c>
      <c r="K23" s="174">
        <v>282</v>
      </c>
    </row>
    <row r="24" spans="1:11" s="34" customFormat="1" ht="12" customHeight="1">
      <c r="A24" s="84" t="s">
        <v>352</v>
      </c>
      <c r="B24" s="60">
        <v>0</v>
      </c>
      <c r="C24" s="60">
        <v>0</v>
      </c>
      <c r="D24" s="66">
        <v>0</v>
      </c>
      <c r="E24" s="66">
        <v>0</v>
      </c>
      <c r="F24" s="66">
        <v>0</v>
      </c>
      <c r="G24" s="66">
        <v>0</v>
      </c>
      <c r="H24" s="60">
        <v>0</v>
      </c>
      <c r="I24" s="66">
        <v>0</v>
      </c>
      <c r="J24" s="66">
        <v>0</v>
      </c>
      <c r="K24" s="174">
        <v>-14</v>
      </c>
    </row>
    <row r="25" spans="1:11" s="34" customFormat="1" ht="12.95" customHeight="1">
      <c r="A25" s="65" t="s">
        <v>264</v>
      </c>
      <c r="B25" s="60">
        <v>0</v>
      </c>
      <c r="C25" s="60">
        <v>0</v>
      </c>
      <c r="D25" s="66">
        <v>0</v>
      </c>
      <c r="E25" s="174">
        <v>1166</v>
      </c>
      <c r="F25" s="71">
        <v>0</v>
      </c>
      <c r="G25" s="71">
        <v>0</v>
      </c>
      <c r="H25" s="161">
        <v>1166</v>
      </c>
      <c r="I25" s="66">
        <v>0</v>
      </c>
      <c r="J25" s="66">
        <v>0</v>
      </c>
      <c r="K25" s="66">
        <v>0</v>
      </c>
    </row>
    <row r="26" spans="1:11" s="34" customFormat="1" ht="29.25" customHeight="1">
      <c r="A26" s="210" t="s">
        <v>367</v>
      </c>
      <c r="B26" s="240">
        <v>1295.56</v>
      </c>
      <c r="C26" s="240">
        <v>961.09</v>
      </c>
      <c r="D26" s="175">
        <v>285.64</v>
      </c>
      <c r="E26" s="175">
        <v>217.15000000000009</v>
      </c>
      <c r="F26" s="175">
        <v>207.26</v>
      </c>
      <c r="G26" s="175">
        <v>203.36000000000007</v>
      </c>
      <c r="H26" s="240">
        <v>913.41000000000008</v>
      </c>
      <c r="I26" s="175">
        <v>324.69</v>
      </c>
      <c r="J26" s="175">
        <v>251.61</v>
      </c>
      <c r="K26" s="175">
        <v>288.61</v>
      </c>
    </row>
    <row r="27" spans="1:11" s="3" customFormat="1" ht="3" customHeight="1">
      <c r="A27" s="42"/>
      <c r="B27" s="43"/>
      <c r="C27" s="43"/>
      <c r="D27" s="43"/>
      <c r="E27" s="43"/>
      <c r="F27" s="43"/>
      <c r="G27" s="43"/>
      <c r="H27" s="43"/>
      <c r="I27" s="43"/>
      <c r="J27" s="43"/>
      <c r="K27" s="43"/>
    </row>
    <row r="28" spans="1:11" s="3" customFormat="1" ht="4.5" customHeight="1">
      <c r="A28" s="42"/>
      <c r="B28" s="43"/>
      <c r="C28" s="43"/>
      <c r="D28" s="43"/>
      <c r="E28" s="43"/>
      <c r="F28" s="43"/>
      <c r="G28" s="43"/>
      <c r="H28" s="43"/>
      <c r="I28" s="43"/>
      <c r="J28" s="43"/>
      <c r="K28" s="43"/>
    </row>
  </sheetData>
  <pageMargins left="0.39370078740157483" right="0.39370078740157483" top="0.19685039370078741" bottom="0.11811023622047245" header="0.11811023622047245" footer="3.937007874015748E-2"/>
  <pageSetup paperSize="9" scale="90" orientation="landscape" horizontalDpi="0" verticalDpi="0" r:id="rId1"/>
  <headerFooter>
    <oddHeader>&amp;CBezeq - The Israel Telecommunication Corp. Ltd.</oddHeader>
    <oddFooter>&amp;R&amp;P of &amp;N
Group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C353"/>
  <sheetViews>
    <sheetView showGridLines="0" tabSelected="1" topLeftCell="A4" zoomScale="110" zoomScaleNormal="110" workbookViewId="0">
      <pane xSplit="2" ySplit="3" topLeftCell="C31" activePane="bottomRight" state="frozen"/>
      <selection activeCell="J18" sqref="J18"/>
      <selection pane="topRight" activeCell="J18" sqref="J18"/>
      <selection pane="bottomLeft" activeCell="J18" sqref="J18"/>
      <selection pane="bottomRight" activeCell="J18" sqref="J18"/>
    </sheetView>
  </sheetViews>
  <sheetFormatPr defaultColWidth="8.7109375" defaultRowHeight="12.75"/>
  <cols>
    <col min="1" max="1" width="46.42578125" bestFit="1" customWidth="1"/>
    <col min="2" max="22" width="0" hidden="1" customWidth="1"/>
    <col min="24" max="27" width="0" hidden="1" customWidth="1"/>
  </cols>
  <sheetData>
    <row r="4" spans="1:55">
      <c r="A4" s="98"/>
      <c r="B4" s="98"/>
      <c r="C4" s="98"/>
      <c r="D4" s="98"/>
      <c r="E4" s="98"/>
      <c r="F4" s="98"/>
      <c r="G4" s="98"/>
      <c r="H4" s="98"/>
      <c r="I4" s="98"/>
      <c r="AD4" s="212"/>
      <c r="BB4">
        <v>2018</v>
      </c>
      <c r="BC4">
        <v>2018</v>
      </c>
    </row>
    <row r="5" spans="1:55">
      <c r="A5" s="98"/>
      <c r="B5" s="45" t="s">
        <v>2</v>
      </c>
      <c r="C5" s="45" t="s">
        <v>5</v>
      </c>
      <c r="D5" s="45" t="s">
        <v>76</v>
      </c>
      <c r="E5" s="45" t="s">
        <v>0</v>
      </c>
      <c r="F5" s="45" t="s">
        <v>1</v>
      </c>
      <c r="G5" s="45" t="s">
        <v>2</v>
      </c>
      <c r="H5" s="45" t="s">
        <v>5</v>
      </c>
      <c r="I5" s="45" t="s">
        <v>76</v>
      </c>
      <c r="J5" s="45" t="s">
        <v>0</v>
      </c>
      <c r="K5" s="45" t="s">
        <v>1</v>
      </c>
      <c r="L5" s="45" t="s">
        <v>2</v>
      </c>
      <c r="M5" s="45" t="s">
        <v>5</v>
      </c>
      <c r="N5" s="45" t="s">
        <v>76</v>
      </c>
      <c r="O5" s="45" t="s">
        <v>0</v>
      </c>
      <c r="P5" s="45" t="s">
        <v>1</v>
      </c>
      <c r="Q5" s="45" t="s">
        <v>2</v>
      </c>
      <c r="R5" s="45" t="s">
        <v>5</v>
      </c>
      <c r="S5" s="45" t="s">
        <v>76</v>
      </c>
      <c r="T5" s="45" t="s">
        <v>0</v>
      </c>
      <c r="U5" s="45" t="s">
        <v>1</v>
      </c>
      <c r="V5" s="45" t="s">
        <v>2</v>
      </c>
      <c r="W5" s="45" t="s">
        <v>5</v>
      </c>
      <c r="X5" s="45" t="s">
        <v>76</v>
      </c>
      <c r="Y5" s="45" t="s">
        <v>0</v>
      </c>
      <c r="Z5" s="45" t="s">
        <v>1</v>
      </c>
      <c r="AA5" s="45" t="s">
        <v>2</v>
      </c>
      <c r="AB5" s="45" t="s">
        <v>5</v>
      </c>
      <c r="AC5" s="45" t="s">
        <v>76</v>
      </c>
      <c r="AD5" s="45" t="s">
        <v>0</v>
      </c>
      <c r="AE5" s="45" t="s">
        <v>1</v>
      </c>
      <c r="AF5" s="45" t="s">
        <v>2</v>
      </c>
      <c r="AG5" s="45" t="s">
        <v>5</v>
      </c>
      <c r="AH5" s="45" t="s">
        <v>76</v>
      </c>
      <c r="AI5" s="45" t="s">
        <v>0</v>
      </c>
      <c r="AJ5" s="45" t="s">
        <v>1</v>
      </c>
    </row>
    <row r="6" spans="1:55">
      <c r="A6" s="55" t="s">
        <v>149</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row>
    <row r="7" spans="1:55"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row>
    <row r="8" spans="1:55" ht="20.25">
      <c r="A8" s="33" t="s">
        <v>150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row>
    <row r="9" spans="1:55">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row>
    <row r="10" spans="1:55">
      <c r="A10" s="38" t="s">
        <v>151</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row>
    <row r="11" spans="1:55">
      <c r="C11" s="35"/>
      <c r="H11" s="35"/>
      <c r="M11" s="35"/>
      <c r="N11" s="32"/>
      <c r="R11" s="35"/>
      <c r="S11" s="32"/>
      <c r="T11" s="32"/>
      <c r="U11" s="32"/>
      <c r="W11" s="35"/>
      <c r="X11" s="32"/>
      <c r="Y11" s="32"/>
      <c r="Z11" s="32"/>
      <c r="AB11" s="35"/>
      <c r="AC11" s="32"/>
      <c r="AD11" s="32"/>
      <c r="AE11" s="32"/>
      <c r="AG11" s="35"/>
      <c r="AH11" s="32"/>
      <c r="AI11" s="32"/>
      <c r="AJ11" s="32"/>
    </row>
    <row r="12" spans="1:55" ht="13.15" customHeight="1">
      <c r="A12" s="164" t="s">
        <v>374</v>
      </c>
      <c r="B12" s="141" t="s">
        <v>122</v>
      </c>
      <c r="C12" s="143" t="s">
        <v>122</v>
      </c>
      <c r="D12" s="141" t="s">
        <v>122</v>
      </c>
      <c r="E12" s="141" t="s">
        <v>122</v>
      </c>
      <c r="F12" s="141" t="s">
        <v>122</v>
      </c>
      <c r="G12" s="141" t="s">
        <v>122</v>
      </c>
      <c r="H12" s="60" t="s">
        <v>122</v>
      </c>
      <c r="I12" s="141">
        <v>-12</v>
      </c>
      <c r="J12" s="141" t="s">
        <v>122</v>
      </c>
      <c r="K12" s="141" t="s">
        <v>122</v>
      </c>
      <c r="L12" s="141" t="s">
        <v>122</v>
      </c>
      <c r="M12" s="165">
        <v>-12</v>
      </c>
      <c r="N12" s="173" t="s">
        <v>122</v>
      </c>
      <c r="O12" s="173" t="s">
        <v>122</v>
      </c>
      <c r="P12" s="173" t="s">
        <v>122</v>
      </c>
      <c r="Q12" s="141" t="s">
        <v>122</v>
      </c>
      <c r="R12" s="60" t="s">
        <v>122</v>
      </c>
      <c r="S12" s="173" t="s">
        <v>122</v>
      </c>
      <c r="T12" s="173" t="s">
        <v>122</v>
      </c>
      <c r="U12" s="173" t="s">
        <v>122</v>
      </c>
      <c r="V12" s="141" t="s">
        <v>122</v>
      </c>
      <c r="W12" s="60">
        <v>0</v>
      </c>
      <c r="X12" s="71">
        <v>0</v>
      </c>
      <c r="Y12" s="71">
        <v>0</v>
      </c>
      <c r="Z12" s="71">
        <v>0</v>
      </c>
      <c r="AA12" s="71">
        <v>0</v>
      </c>
      <c r="AB12" s="60">
        <v>0</v>
      </c>
      <c r="AC12" s="71">
        <v>0</v>
      </c>
      <c r="AD12" s="71">
        <v>0</v>
      </c>
      <c r="AE12" s="71">
        <v>0</v>
      </c>
      <c r="AF12" s="71">
        <v>0</v>
      </c>
      <c r="AG12" s="60">
        <v>0</v>
      </c>
      <c r="AH12" s="71">
        <v>0</v>
      </c>
      <c r="AI12" s="71">
        <v>0</v>
      </c>
      <c r="AJ12" s="71">
        <v>0</v>
      </c>
    </row>
    <row r="13" spans="1:55" ht="13.15" customHeight="1">
      <c r="C13" s="143"/>
      <c r="H13" s="35"/>
      <c r="M13" s="35"/>
      <c r="N13" s="32"/>
      <c r="O13" s="32"/>
      <c r="P13" s="32"/>
      <c r="R13" s="35"/>
      <c r="S13" s="32"/>
      <c r="T13" s="32"/>
      <c r="U13" s="32"/>
      <c r="W13" s="60"/>
      <c r="X13" s="71"/>
      <c r="Y13" s="71"/>
      <c r="Z13" s="71"/>
      <c r="AB13" s="35"/>
      <c r="AC13" s="71"/>
      <c r="AD13" s="71"/>
      <c r="AE13" s="71"/>
      <c r="AF13" s="71"/>
      <c r="AG13" s="35"/>
      <c r="AH13" s="71"/>
      <c r="AI13" s="71"/>
      <c r="AJ13" s="71"/>
    </row>
    <row r="14" spans="1:55" ht="13.15" customHeight="1">
      <c r="A14" s="2" t="s">
        <v>152</v>
      </c>
      <c r="B14" s="141" t="s">
        <v>122</v>
      </c>
      <c r="C14" s="143" t="s">
        <v>122</v>
      </c>
      <c r="D14" s="141" t="s">
        <v>122</v>
      </c>
      <c r="E14" s="142">
        <v>-582</v>
      </c>
      <c r="F14" s="141" t="s">
        <v>122</v>
      </c>
      <c r="G14" s="141" t="s">
        <v>122</v>
      </c>
      <c r="H14" s="165">
        <v>-582</v>
      </c>
      <c r="I14" s="141" t="s">
        <v>122</v>
      </c>
      <c r="J14" s="141" t="s">
        <v>122</v>
      </c>
      <c r="K14" s="141" t="s">
        <v>122</v>
      </c>
      <c r="L14" s="141" t="s">
        <v>122</v>
      </c>
      <c r="M14" s="60" t="s">
        <v>122</v>
      </c>
      <c r="N14" s="173" t="s">
        <v>122</v>
      </c>
      <c r="O14" s="173" t="s">
        <v>122</v>
      </c>
      <c r="P14" s="173" t="s">
        <v>122</v>
      </c>
      <c r="Q14" s="141" t="s">
        <v>122</v>
      </c>
      <c r="R14" s="60" t="s">
        <v>122</v>
      </c>
      <c r="S14" s="173" t="s">
        <v>122</v>
      </c>
      <c r="T14" s="173" t="s">
        <v>122</v>
      </c>
      <c r="U14" s="173" t="s">
        <v>122</v>
      </c>
      <c r="V14" s="141" t="s">
        <v>122</v>
      </c>
      <c r="W14" s="60">
        <v>0</v>
      </c>
      <c r="X14" s="71">
        <v>0</v>
      </c>
      <c r="Y14" s="71">
        <v>0</v>
      </c>
      <c r="Z14" s="71">
        <v>0</v>
      </c>
      <c r="AA14" s="71">
        <v>0</v>
      </c>
      <c r="AB14" s="60">
        <v>0</v>
      </c>
      <c r="AC14" s="71">
        <v>0</v>
      </c>
      <c r="AD14" s="71">
        <v>0</v>
      </c>
      <c r="AE14" s="71">
        <v>0</v>
      </c>
      <c r="AF14" s="71">
        <v>0</v>
      </c>
      <c r="AG14" s="60">
        <v>0</v>
      </c>
      <c r="AH14" s="71">
        <v>0</v>
      </c>
      <c r="AI14" s="71">
        <v>0</v>
      </c>
      <c r="AJ14" s="71">
        <v>0</v>
      </c>
    </row>
    <row r="15" spans="1:55" ht="13.15" customHeight="1">
      <c r="A15" s="67"/>
      <c r="B15" s="142"/>
      <c r="C15" s="165"/>
      <c r="D15" s="142"/>
      <c r="E15" s="142"/>
      <c r="F15" s="142"/>
      <c r="G15" s="142"/>
      <c r="H15" s="35"/>
      <c r="I15" s="141"/>
      <c r="J15" s="141"/>
      <c r="K15" s="141"/>
      <c r="L15" s="142"/>
      <c r="M15" s="35"/>
      <c r="N15" s="173"/>
      <c r="O15" s="173"/>
      <c r="P15" s="173"/>
      <c r="Q15" s="142"/>
      <c r="R15" s="35"/>
      <c r="S15" s="173"/>
      <c r="T15" s="173"/>
      <c r="U15" s="173"/>
      <c r="V15" s="142"/>
      <c r="W15" s="60"/>
      <c r="X15" s="71"/>
      <c r="Y15" s="71"/>
      <c r="Z15" s="71"/>
      <c r="AA15" s="142"/>
      <c r="AB15" s="35"/>
      <c r="AC15" s="71"/>
      <c r="AD15" s="71"/>
      <c r="AE15" s="71"/>
      <c r="AF15" s="71"/>
      <c r="AG15" s="35"/>
      <c r="AH15" s="71"/>
      <c r="AI15" s="71"/>
      <c r="AJ15" s="71"/>
    </row>
    <row r="16" spans="1:55" ht="13.15" customHeight="1">
      <c r="A16" s="2" t="s">
        <v>222</v>
      </c>
      <c r="B16" s="142"/>
      <c r="C16" s="143" t="s">
        <v>122</v>
      </c>
      <c r="D16" s="142"/>
      <c r="E16" s="142"/>
      <c r="F16" s="142"/>
      <c r="G16" s="142"/>
      <c r="H16" s="143" t="s">
        <v>122</v>
      </c>
      <c r="I16" s="141"/>
      <c r="J16" s="141"/>
      <c r="K16" s="141"/>
      <c r="L16" s="142"/>
      <c r="M16" s="143" t="s">
        <v>122</v>
      </c>
      <c r="N16" s="173" t="s">
        <v>122</v>
      </c>
      <c r="O16" s="173" t="s">
        <v>122</v>
      </c>
      <c r="P16" s="173" t="s">
        <v>122</v>
      </c>
      <c r="Q16" s="141" t="s">
        <v>122</v>
      </c>
      <c r="R16" s="143" t="s">
        <v>122</v>
      </c>
      <c r="S16" s="173" t="s">
        <v>122</v>
      </c>
      <c r="T16" s="173" t="s">
        <v>122</v>
      </c>
      <c r="U16" s="173" t="s">
        <v>122</v>
      </c>
      <c r="V16" s="141" t="s">
        <v>122</v>
      </c>
      <c r="W16" s="60">
        <v>0</v>
      </c>
      <c r="X16" s="71">
        <v>0</v>
      </c>
      <c r="Y16" s="71">
        <v>0</v>
      </c>
      <c r="Z16" s="71">
        <v>0</v>
      </c>
      <c r="AA16" s="141">
        <v>-14</v>
      </c>
      <c r="AB16" s="165">
        <v>-14</v>
      </c>
      <c r="AC16" s="71">
        <v>0</v>
      </c>
      <c r="AD16" s="71">
        <v>0</v>
      </c>
      <c r="AE16" s="71">
        <v>0</v>
      </c>
      <c r="AF16" s="71">
        <v>0</v>
      </c>
      <c r="AG16" s="60">
        <v>0</v>
      </c>
      <c r="AH16" s="71">
        <v>0</v>
      </c>
      <c r="AI16" s="71">
        <v>0</v>
      </c>
      <c r="AJ16" s="71">
        <v>0</v>
      </c>
    </row>
    <row r="17" spans="1:36" ht="13.15" customHeight="1">
      <c r="A17" s="67"/>
      <c r="B17" s="142"/>
      <c r="C17" s="165"/>
      <c r="D17" s="142"/>
      <c r="E17" s="142"/>
      <c r="F17" s="142"/>
      <c r="G17" s="142"/>
      <c r="H17" s="35"/>
      <c r="I17" s="141"/>
      <c r="J17" s="141"/>
      <c r="K17" s="141"/>
      <c r="L17" s="142"/>
      <c r="M17" s="35"/>
      <c r="N17" s="173"/>
      <c r="O17" s="173"/>
      <c r="P17" s="173"/>
      <c r="Q17" s="142"/>
      <c r="R17" s="35"/>
      <c r="S17" s="173"/>
      <c r="T17" s="173"/>
      <c r="U17" s="173"/>
      <c r="V17" s="142"/>
      <c r="W17" s="35"/>
      <c r="X17" s="173"/>
      <c r="Y17" s="173"/>
      <c r="Z17" s="173"/>
      <c r="AA17" s="142"/>
      <c r="AB17" s="35"/>
      <c r="AC17" s="173"/>
      <c r="AD17" s="173"/>
      <c r="AE17" s="173"/>
      <c r="AF17" s="142"/>
      <c r="AG17" s="35"/>
      <c r="AH17" s="173"/>
      <c r="AI17" s="173"/>
      <c r="AJ17" s="173"/>
    </row>
    <row r="18" spans="1:36" ht="27" customHeight="1">
      <c r="A18" s="166" t="s">
        <v>373</v>
      </c>
      <c r="B18" s="142">
        <v>-29</v>
      </c>
      <c r="C18" s="165">
        <v>-120</v>
      </c>
      <c r="D18" s="142">
        <v>-12</v>
      </c>
      <c r="E18" s="142">
        <v>-102</v>
      </c>
      <c r="F18" s="141">
        <v>-27</v>
      </c>
      <c r="G18" s="142">
        <v>-26</v>
      </c>
      <c r="H18" s="165">
        <v>-167</v>
      </c>
      <c r="I18" s="141">
        <v>-11</v>
      </c>
      <c r="J18" s="141">
        <v>-148</v>
      </c>
      <c r="K18" s="141">
        <v>-13</v>
      </c>
      <c r="L18" s="142">
        <f>M18-SUM(I18:K18)</f>
        <v>-62</v>
      </c>
      <c r="M18" s="165">
        <v>-234</v>
      </c>
      <c r="N18" s="173">
        <v>-11</v>
      </c>
      <c r="O18" s="173">
        <v>-29</v>
      </c>
      <c r="P18" s="173">
        <v>-22</v>
      </c>
      <c r="Q18" s="142">
        <f>R18-P18-O18-N18</f>
        <v>-45</v>
      </c>
      <c r="R18" s="165">
        <v>-107</v>
      </c>
      <c r="S18" s="173">
        <v>-6</v>
      </c>
      <c r="T18" s="173">
        <v>-14</v>
      </c>
      <c r="U18" s="173">
        <v>-45</v>
      </c>
      <c r="V18" s="142">
        <f>W18-U18-T18-S18</f>
        <v>-1</v>
      </c>
      <c r="W18" s="165">
        <v>-66</v>
      </c>
      <c r="X18" s="173">
        <v>-1</v>
      </c>
      <c r="Y18" s="173">
        <v>-5</v>
      </c>
      <c r="Z18" s="173">
        <v>-1</v>
      </c>
      <c r="AA18" s="142">
        <f>AB18-Z18-Y18-X18</f>
        <v>6</v>
      </c>
      <c r="AB18" s="165">
        <v>-1</v>
      </c>
      <c r="AC18" s="173">
        <v>-44</v>
      </c>
      <c r="AD18" s="173">
        <v>-417</v>
      </c>
      <c r="AE18" s="173">
        <v>-11</v>
      </c>
      <c r="AF18" s="142">
        <f>AG18-AE18-AD18-AC18</f>
        <v>-36</v>
      </c>
      <c r="AG18" s="165">
        <v>-508</v>
      </c>
      <c r="AH18" s="173">
        <v>-9</v>
      </c>
      <c r="AI18" s="173">
        <v>4</v>
      </c>
      <c r="AJ18" s="173">
        <v>-6</v>
      </c>
    </row>
    <row r="19" spans="1:36" ht="13.15" customHeight="1">
      <c r="A19" s="67"/>
      <c r="B19" s="142"/>
      <c r="C19" s="165"/>
      <c r="D19" s="142"/>
      <c r="E19" s="142"/>
      <c r="F19" s="142"/>
      <c r="G19" s="142"/>
      <c r="H19" s="165"/>
      <c r="I19" s="141"/>
      <c r="J19" s="141"/>
      <c r="K19" s="141"/>
      <c r="L19" s="142"/>
      <c r="M19" s="165"/>
      <c r="N19" s="173"/>
      <c r="O19" s="173"/>
      <c r="P19" s="173"/>
      <c r="Q19" s="142"/>
      <c r="R19" s="165"/>
      <c r="S19" s="173"/>
      <c r="T19" s="173"/>
      <c r="U19" s="173"/>
      <c r="V19" s="142"/>
      <c r="W19" s="165"/>
      <c r="X19" s="173"/>
      <c r="Y19" s="173"/>
      <c r="Z19" s="173"/>
      <c r="AA19" s="142"/>
      <c r="AB19" s="165"/>
      <c r="AC19" s="173"/>
      <c r="AD19" s="173"/>
      <c r="AE19" s="173"/>
      <c r="AF19" s="142"/>
      <c r="AG19" s="165"/>
      <c r="AH19" s="173"/>
      <c r="AI19" s="173"/>
      <c r="AJ19" s="173"/>
    </row>
    <row r="20" spans="1:36" ht="13.15" customHeight="1">
      <c r="A20" s="2" t="s">
        <v>153</v>
      </c>
      <c r="B20" s="142">
        <v>-7</v>
      </c>
      <c r="C20" s="165">
        <v>-47</v>
      </c>
      <c r="D20" s="142">
        <v>-5</v>
      </c>
      <c r="E20" s="141">
        <v>-2</v>
      </c>
      <c r="F20" s="141">
        <v>-1</v>
      </c>
      <c r="G20" s="141" t="s">
        <v>122</v>
      </c>
      <c r="H20" s="165">
        <v>-8</v>
      </c>
      <c r="I20" s="141" t="s">
        <v>122</v>
      </c>
      <c r="J20" s="141" t="s">
        <v>122</v>
      </c>
      <c r="K20" s="141" t="s">
        <v>122</v>
      </c>
      <c r="L20" s="141" t="s">
        <v>122</v>
      </c>
      <c r="M20" s="60" t="s">
        <v>122</v>
      </c>
      <c r="N20" s="173" t="s">
        <v>122</v>
      </c>
      <c r="O20" s="173" t="s">
        <v>122</v>
      </c>
      <c r="P20" s="173" t="s">
        <v>122</v>
      </c>
      <c r="Q20" s="141" t="s">
        <v>122</v>
      </c>
      <c r="R20" s="60" t="s">
        <v>122</v>
      </c>
      <c r="S20" s="173" t="s">
        <v>122</v>
      </c>
      <c r="T20" s="173" t="s">
        <v>122</v>
      </c>
      <c r="U20" s="173" t="s">
        <v>122</v>
      </c>
      <c r="V20" s="141" t="s">
        <v>122</v>
      </c>
      <c r="W20" s="60">
        <v>0</v>
      </c>
      <c r="X20" s="71">
        <v>0</v>
      </c>
      <c r="Y20" s="71">
        <v>0</v>
      </c>
      <c r="Z20" s="71">
        <v>0</v>
      </c>
      <c r="AA20" s="71">
        <v>0</v>
      </c>
      <c r="AB20" s="60">
        <v>0</v>
      </c>
      <c r="AC20" s="173" t="s">
        <v>122</v>
      </c>
      <c r="AD20" s="173" t="s">
        <v>122</v>
      </c>
      <c r="AE20" s="173" t="s">
        <v>122</v>
      </c>
      <c r="AF20" s="141" t="s">
        <v>122</v>
      </c>
      <c r="AG20" s="60">
        <v>0</v>
      </c>
      <c r="AH20" s="71">
        <v>0</v>
      </c>
      <c r="AI20" s="71">
        <v>0</v>
      </c>
      <c r="AJ20" s="71">
        <v>0</v>
      </c>
    </row>
    <row r="21" spans="1:36" ht="13.15" customHeight="1">
      <c r="A21" s="67"/>
      <c r="B21" s="142"/>
      <c r="C21" s="165"/>
      <c r="D21" s="142"/>
      <c r="E21" s="142"/>
      <c r="F21" s="142"/>
      <c r="G21" s="142"/>
      <c r="H21" s="165"/>
      <c r="I21" s="142"/>
      <c r="J21" s="142"/>
      <c r="K21" s="142"/>
      <c r="L21" s="142"/>
      <c r="M21" s="165"/>
      <c r="N21" s="174"/>
      <c r="O21" s="174"/>
      <c r="P21" s="174"/>
      <c r="Q21" s="142"/>
      <c r="R21" s="165"/>
      <c r="S21" s="174"/>
      <c r="T21" s="174"/>
      <c r="U21" s="174"/>
      <c r="V21" s="142"/>
      <c r="W21" s="165"/>
      <c r="X21" s="71"/>
      <c r="Y21" s="71"/>
      <c r="Z21" s="71"/>
      <c r="AA21" s="71"/>
      <c r="AB21" s="165"/>
      <c r="AC21" s="174"/>
      <c r="AD21" s="174"/>
      <c r="AE21" s="174"/>
      <c r="AF21" s="142"/>
      <c r="AG21" s="165"/>
      <c r="AH21" s="71"/>
      <c r="AI21" s="71"/>
      <c r="AJ21" s="71"/>
    </row>
    <row r="22" spans="1:36" ht="13.15" customHeight="1">
      <c r="A22" s="2" t="s">
        <v>154</v>
      </c>
      <c r="B22" s="142">
        <v>2</v>
      </c>
      <c r="C22" s="143" t="s">
        <v>122</v>
      </c>
      <c r="D22" s="141" t="s">
        <v>122</v>
      </c>
      <c r="E22" s="141" t="s">
        <v>122</v>
      </c>
      <c r="F22" s="141">
        <v>-5</v>
      </c>
      <c r="G22" s="142">
        <f>H22-F22</f>
        <v>-18</v>
      </c>
      <c r="H22" s="165">
        <v>-23</v>
      </c>
      <c r="I22" s="142">
        <v>6</v>
      </c>
      <c r="J22" s="142">
        <v>6</v>
      </c>
      <c r="K22" s="141" t="s">
        <v>122</v>
      </c>
      <c r="L22" s="142">
        <f>M22-SUM(I22:K22)</f>
        <v>22</v>
      </c>
      <c r="M22" s="165">
        <v>34</v>
      </c>
      <c r="N22" s="173" t="s">
        <v>122</v>
      </c>
      <c r="O22" s="173" t="s">
        <v>122</v>
      </c>
      <c r="P22" s="173" t="s">
        <v>122</v>
      </c>
      <c r="Q22" s="142"/>
      <c r="R22" s="165"/>
      <c r="S22" s="173" t="s">
        <v>122</v>
      </c>
      <c r="T22" s="173" t="s">
        <v>122</v>
      </c>
      <c r="U22" s="173" t="s">
        <v>122</v>
      </c>
      <c r="V22" s="141" t="s">
        <v>122</v>
      </c>
      <c r="W22" s="60">
        <v>0</v>
      </c>
      <c r="X22" s="71">
        <v>0</v>
      </c>
      <c r="Y22" s="71">
        <v>0</v>
      </c>
      <c r="Z22" s="71">
        <v>0</v>
      </c>
      <c r="AA22" s="71">
        <v>0</v>
      </c>
      <c r="AB22" s="60">
        <v>0</v>
      </c>
      <c r="AC22" s="173" t="s">
        <v>122</v>
      </c>
      <c r="AD22" s="173" t="s">
        <v>122</v>
      </c>
      <c r="AE22" s="173" t="s">
        <v>122</v>
      </c>
      <c r="AF22" s="141" t="s">
        <v>122</v>
      </c>
      <c r="AG22" s="60">
        <v>0</v>
      </c>
      <c r="AH22" s="71">
        <v>0</v>
      </c>
      <c r="AI22" s="71">
        <v>0</v>
      </c>
      <c r="AJ22" s="71">
        <v>0</v>
      </c>
    </row>
    <row r="23" spans="1:36" ht="13.15" customHeight="1">
      <c r="A23" s="67"/>
      <c r="B23" s="142"/>
      <c r="C23" s="165"/>
      <c r="D23" s="142"/>
      <c r="E23" s="142"/>
      <c r="F23" s="142"/>
      <c r="G23" s="142"/>
      <c r="H23" s="35"/>
      <c r="I23" s="142"/>
      <c r="J23" s="142"/>
      <c r="K23" s="142"/>
      <c r="L23" s="142"/>
      <c r="M23" s="35"/>
      <c r="N23" s="174"/>
      <c r="O23" s="174"/>
      <c r="P23" s="174"/>
      <c r="Q23" s="142"/>
      <c r="R23" s="35"/>
      <c r="S23" s="174"/>
      <c r="T23" s="174"/>
      <c r="U23" s="174"/>
      <c r="V23" s="142"/>
      <c r="W23" s="35"/>
      <c r="X23" s="71"/>
      <c r="Y23" s="71"/>
      <c r="Z23" s="71"/>
      <c r="AA23" s="71"/>
      <c r="AB23" s="35"/>
      <c r="AC23" s="174"/>
      <c r="AD23" s="174"/>
      <c r="AE23" s="174"/>
      <c r="AF23" s="142"/>
      <c r="AG23" s="35"/>
      <c r="AH23" s="174"/>
      <c r="AI23" s="174"/>
      <c r="AJ23" s="174"/>
    </row>
    <row r="24" spans="1:36" ht="25.5" customHeight="1">
      <c r="A24" s="166" t="s">
        <v>326</v>
      </c>
      <c r="B24" s="142">
        <v>53</v>
      </c>
      <c r="C24" s="165">
        <v>90</v>
      </c>
      <c r="D24" s="142">
        <v>8</v>
      </c>
      <c r="E24" s="142">
        <v>117</v>
      </c>
      <c r="F24" s="142">
        <v>8</v>
      </c>
      <c r="G24" s="142">
        <v>43</v>
      </c>
      <c r="H24" s="60">
        <v>176</v>
      </c>
      <c r="I24" s="141" t="s">
        <v>122</v>
      </c>
      <c r="J24" s="141">
        <v>1</v>
      </c>
      <c r="K24" s="141" t="s">
        <v>122</v>
      </c>
      <c r="L24" s="142">
        <f>M24-SUM(I24:K24)</f>
        <v>116</v>
      </c>
      <c r="M24" s="165">
        <v>117</v>
      </c>
      <c r="N24" s="173">
        <v>1</v>
      </c>
      <c r="O24" s="173">
        <v>14</v>
      </c>
      <c r="P24" s="173">
        <v>3</v>
      </c>
      <c r="Q24" s="142">
        <f>R24-P24-O24-N24</f>
        <v>78</v>
      </c>
      <c r="R24" s="165">
        <v>96</v>
      </c>
      <c r="S24" s="173" t="s">
        <v>122</v>
      </c>
      <c r="T24" s="173">
        <v>12</v>
      </c>
      <c r="U24" s="173">
        <v>3</v>
      </c>
      <c r="V24" s="142">
        <f>W24-U24-T24</f>
        <v>8</v>
      </c>
      <c r="W24" s="165">
        <v>23</v>
      </c>
      <c r="X24" s="173">
        <v>12</v>
      </c>
      <c r="Y24" s="173">
        <v>81</v>
      </c>
      <c r="Z24" s="173">
        <v>6</v>
      </c>
      <c r="AA24" s="142">
        <f>AB24-X24-Y24-Z24</f>
        <v>448</v>
      </c>
      <c r="AB24" s="165">
        <v>547</v>
      </c>
      <c r="AC24" s="173">
        <v>-25</v>
      </c>
      <c r="AD24" s="173">
        <v>1</v>
      </c>
      <c r="AE24" s="173">
        <v>3</v>
      </c>
      <c r="AF24" s="142">
        <f>AG24-AC24-AD24-AE24</f>
        <v>130</v>
      </c>
      <c r="AG24" s="165">
        <v>109</v>
      </c>
      <c r="AH24" s="173">
        <v>5</v>
      </c>
      <c r="AI24" s="173">
        <v>-5</v>
      </c>
      <c r="AJ24" s="71">
        <v>0</v>
      </c>
    </row>
    <row r="25" spans="1:36" ht="13.15" customHeight="1">
      <c r="A25" s="67"/>
      <c r="B25" s="142"/>
      <c r="C25" s="165"/>
      <c r="D25" s="142"/>
      <c r="E25" s="142"/>
      <c r="F25" s="142"/>
      <c r="G25" s="142"/>
      <c r="H25" s="35"/>
      <c r="I25" s="142"/>
      <c r="J25" s="142"/>
      <c r="K25" s="142"/>
      <c r="L25" s="142"/>
      <c r="M25" s="35"/>
      <c r="N25" s="174"/>
      <c r="O25" s="174"/>
      <c r="P25" s="174"/>
      <c r="Q25" s="142"/>
      <c r="R25" s="35"/>
      <c r="S25" s="174"/>
      <c r="T25" s="174"/>
      <c r="U25" s="174"/>
      <c r="V25" s="142"/>
      <c r="W25" s="35"/>
      <c r="X25" s="174"/>
      <c r="Y25" s="174"/>
      <c r="Z25" s="174"/>
      <c r="AA25" s="142"/>
      <c r="AB25" s="35"/>
      <c r="AC25" s="174"/>
      <c r="AD25" s="174"/>
      <c r="AE25" s="174"/>
      <c r="AF25" s="142"/>
      <c r="AG25" s="35"/>
      <c r="AH25" s="174"/>
      <c r="AI25" s="174"/>
      <c r="AJ25" s="174"/>
    </row>
    <row r="26" spans="1:36" ht="27" customHeight="1">
      <c r="A26" s="166" t="s">
        <v>325</v>
      </c>
      <c r="B26" s="142">
        <v>61</v>
      </c>
      <c r="C26" s="165">
        <v>61</v>
      </c>
      <c r="D26" s="141" t="s">
        <v>122</v>
      </c>
      <c r="E26" s="141" t="s">
        <v>122</v>
      </c>
      <c r="F26" s="141" t="s">
        <v>122</v>
      </c>
      <c r="G26" s="142">
        <v>18</v>
      </c>
      <c r="H26" s="165">
        <v>18</v>
      </c>
      <c r="I26" s="141" t="s">
        <v>122</v>
      </c>
      <c r="J26" s="141" t="s">
        <v>122</v>
      </c>
      <c r="K26" s="141" t="s">
        <v>122</v>
      </c>
      <c r="L26" s="141" t="s">
        <v>122</v>
      </c>
      <c r="M26" s="60" t="s">
        <v>122</v>
      </c>
      <c r="N26" s="173" t="s">
        <v>122</v>
      </c>
      <c r="O26" s="173" t="s">
        <v>122</v>
      </c>
      <c r="P26" s="173" t="s">
        <v>122</v>
      </c>
      <c r="Q26" s="141" t="s">
        <v>122</v>
      </c>
      <c r="R26" s="60" t="s">
        <v>122</v>
      </c>
      <c r="S26" s="173" t="s">
        <v>122</v>
      </c>
      <c r="T26" s="173" t="s">
        <v>122</v>
      </c>
      <c r="U26" s="173" t="s">
        <v>122</v>
      </c>
      <c r="V26" s="141" t="s">
        <v>122</v>
      </c>
      <c r="W26" s="60">
        <v>3</v>
      </c>
      <c r="X26" s="71">
        <v>0</v>
      </c>
      <c r="Y26" s="173">
        <v>2</v>
      </c>
      <c r="Z26" s="173">
        <v>6</v>
      </c>
      <c r="AA26" s="173">
        <v>4</v>
      </c>
      <c r="AB26" s="60">
        <v>12</v>
      </c>
      <c r="AC26" s="173">
        <v>45</v>
      </c>
      <c r="AD26" s="173" t="s">
        <v>122</v>
      </c>
      <c r="AE26" s="173">
        <v>45</v>
      </c>
      <c r="AF26" s="141">
        <v>77</v>
      </c>
      <c r="AG26" s="165">
        <f>AF26+AE26+AC26</f>
        <v>167</v>
      </c>
      <c r="AH26" s="71">
        <v>0</v>
      </c>
      <c r="AI26" s="173">
        <v>-5</v>
      </c>
      <c r="AJ26" s="71">
        <v>0</v>
      </c>
    </row>
    <row r="27" spans="1:36" ht="12" customHeight="1">
      <c r="A27" s="67"/>
      <c r="B27" s="142"/>
      <c r="C27" s="165"/>
      <c r="D27" s="142"/>
      <c r="E27" s="142"/>
      <c r="F27" s="142"/>
      <c r="G27" s="142"/>
      <c r="H27" s="35"/>
      <c r="I27" s="142"/>
      <c r="J27" s="142"/>
      <c r="K27" s="142"/>
      <c r="L27" s="142"/>
      <c r="M27" s="35"/>
      <c r="N27" s="174"/>
      <c r="O27" s="174"/>
      <c r="P27" s="174"/>
      <c r="Q27" s="142"/>
      <c r="R27" s="35"/>
      <c r="S27" s="174"/>
      <c r="T27" s="174"/>
      <c r="U27" s="174"/>
      <c r="V27" s="142"/>
      <c r="W27" s="35"/>
      <c r="X27" s="174"/>
      <c r="Y27" s="174"/>
      <c r="Z27" s="174"/>
      <c r="AA27" s="142"/>
      <c r="AB27" s="35"/>
      <c r="AC27" s="174"/>
      <c r="AD27" s="174"/>
      <c r="AE27" s="174"/>
      <c r="AF27" s="142"/>
      <c r="AG27" s="35"/>
      <c r="AH27" s="174"/>
      <c r="AI27" s="174"/>
      <c r="AJ27" s="174"/>
    </row>
    <row r="28" spans="1:36" ht="27" customHeight="1">
      <c r="A28" s="166" t="s">
        <v>155</v>
      </c>
      <c r="B28" s="141">
        <v>1</v>
      </c>
      <c r="C28" s="165">
        <v>1</v>
      </c>
      <c r="D28" s="141" t="s">
        <v>122</v>
      </c>
      <c r="E28" s="141" t="s">
        <v>122</v>
      </c>
      <c r="F28" s="141" t="s">
        <v>122</v>
      </c>
      <c r="G28" s="141" t="s">
        <v>122</v>
      </c>
      <c r="H28" s="60" t="s">
        <v>122</v>
      </c>
      <c r="I28" s="141" t="s">
        <v>122</v>
      </c>
      <c r="J28" s="141" t="s">
        <v>122</v>
      </c>
      <c r="K28" s="141" t="s">
        <v>122</v>
      </c>
      <c r="L28" s="141" t="s">
        <v>122</v>
      </c>
      <c r="M28" s="60" t="s">
        <v>122</v>
      </c>
      <c r="N28" s="173" t="s">
        <v>122</v>
      </c>
      <c r="O28" s="173" t="s">
        <v>122</v>
      </c>
      <c r="P28" s="173" t="s">
        <v>122</v>
      </c>
      <c r="Q28" s="141" t="s">
        <v>122</v>
      </c>
      <c r="R28" s="60" t="s">
        <v>122</v>
      </c>
      <c r="S28" s="173" t="s">
        <v>122</v>
      </c>
      <c r="T28" s="173" t="s">
        <v>122</v>
      </c>
      <c r="U28" s="173" t="s">
        <v>122</v>
      </c>
      <c r="V28" s="141" t="s">
        <v>122</v>
      </c>
      <c r="W28" s="60">
        <v>0</v>
      </c>
      <c r="X28" s="71">
        <v>0</v>
      </c>
      <c r="Y28" s="71">
        <v>0</v>
      </c>
      <c r="Z28" s="71">
        <v>0</v>
      </c>
      <c r="AA28" s="71">
        <v>0</v>
      </c>
      <c r="AB28" s="60">
        <v>0</v>
      </c>
      <c r="AC28" s="71">
        <v>0</v>
      </c>
      <c r="AD28" s="71">
        <v>0</v>
      </c>
      <c r="AE28" s="71">
        <v>0</v>
      </c>
      <c r="AF28" s="71">
        <v>0</v>
      </c>
      <c r="AG28" s="60">
        <v>0</v>
      </c>
      <c r="AH28" s="71">
        <v>0</v>
      </c>
      <c r="AI28" s="71">
        <v>0</v>
      </c>
      <c r="AJ28" s="71">
        <v>0</v>
      </c>
    </row>
    <row r="29" spans="1:36" ht="13.15" customHeight="1">
      <c r="A29" s="67"/>
      <c r="B29" s="141"/>
      <c r="C29" s="165"/>
      <c r="D29" s="141"/>
      <c r="E29" s="141"/>
      <c r="F29" s="141"/>
      <c r="G29" s="141"/>
      <c r="H29" s="60"/>
      <c r="I29" s="141"/>
      <c r="J29" s="141"/>
      <c r="K29" s="141"/>
      <c r="L29" s="141"/>
      <c r="M29" s="60"/>
      <c r="N29" s="173"/>
      <c r="O29" s="173"/>
      <c r="P29" s="173"/>
      <c r="Q29" s="141"/>
      <c r="R29" s="60"/>
      <c r="S29" s="173"/>
      <c r="T29" s="173"/>
      <c r="U29" s="173"/>
      <c r="V29" s="141"/>
      <c r="W29" s="60"/>
      <c r="X29" s="173"/>
      <c r="Y29" s="173"/>
      <c r="Z29" s="173"/>
      <c r="AA29" s="141"/>
      <c r="AB29" s="60"/>
      <c r="AC29" s="71"/>
      <c r="AD29" s="71"/>
      <c r="AE29" s="71"/>
      <c r="AF29" s="71"/>
      <c r="AG29" s="60"/>
      <c r="AH29" s="173"/>
      <c r="AI29" s="173"/>
      <c r="AJ29" s="173"/>
    </row>
    <row r="30" spans="1:36" ht="13.15" customHeight="1">
      <c r="A30" s="166" t="s">
        <v>329</v>
      </c>
      <c r="B30" s="141"/>
      <c r="C30" s="165"/>
      <c r="D30" s="141"/>
      <c r="E30" s="141"/>
      <c r="F30" s="141"/>
      <c r="G30" s="141"/>
      <c r="H30" s="60"/>
      <c r="I30" s="141"/>
      <c r="J30" s="141"/>
      <c r="K30" s="141"/>
      <c r="L30" s="141"/>
      <c r="M30" s="60"/>
      <c r="N30" s="173"/>
      <c r="O30" s="173"/>
      <c r="P30" s="173"/>
      <c r="Q30" s="141"/>
      <c r="R30" s="60"/>
      <c r="S30" s="173"/>
      <c r="T30" s="173"/>
      <c r="U30" s="173"/>
      <c r="V30" s="141"/>
      <c r="W30" s="60">
        <v>0</v>
      </c>
      <c r="X30" s="71">
        <v>0</v>
      </c>
      <c r="Y30" s="71">
        <v>0</v>
      </c>
      <c r="Z30" s="71">
        <v>0</v>
      </c>
      <c r="AA30" s="71">
        <v>0</v>
      </c>
      <c r="AB30" s="60">
        <v>0</v>
      </c>
      <c r="AC30" s="71">
        <v>0</v>
      </c>
      <c r="AD30" s="71">
        <v>0</v>
      </c>
      <c r="AE30" s="71">
        <v>0</v>
      </c>
      <c r="AF30" s="71">
        <v>0</v>
      </c>
      <c r="AG30" s="60">
        <v>0</v>
      </c>
      <c r="AH30" s="71">
        <v>0</v>
      </c>
      <c r="AI30" s="173">
        <v>-9</v>
      </c>
      <c r="AJ30" s="71">
        <v>0</v>
      </c>
    </row>
    <row r="31" spans="1:36" ht="13.15" customHeight="1">
      <c r="A31" s="67"/>
      <c r="B31" s="141"/>
      <c r="C31" s="165"/>
      <c r="D31" s="141"/>
      <c r="E31" s="141"/>
      <c r="F31" s="141"/>
      <c r="G31" s="141"/>
      <c r="H31" s="60"/>
      <c r="I31" s="141"/>
      <c r="J31" s="141"/>
      <c r="K31" s="141"/>
      <c r="L31" s="141"/>
      <c r="M31" s="60"/>
      <c r="N31" s="173"/>
      <c r="O31" s="173"/>
      <c r="P31" s="173"/>
      <c r="Q31" s="141"/>
      <c r="R31" s="60"/>
      <c r="S31" s="173"/>
      <c r="T31" s="173"/>
      <c r="U31" s="173"/>
      <c r="V31" s="141"/>
      <c r="W31" s="60"/>
      <c r="X31" s="173"/>
      <c r="Y31" s="173"/>
      <c r="Z31" s="173"/>
      <c r="AA31" s="141"/>
      <c r="AB31" s="60"/>
      <c r="AC31" s="173"/>
      <c r="AD31" s="173"/>
      <c r="AE31" s="173"/>
      <c r="AF31" s="141"/>
      <c r="AG31" s="60"/>
      <c r="AH31" s="173"/>
      <c r="AI31" s="173"/>
      <c r="AJ31" s="173"/>
    </row>
    <row r="32" spans="1:36" ht="13.15" customHeight="1">
      <c r="A32" s="166" t="s">
        <v>225</v>
      </c>
      <c r="B32" s="141" t="s">
        <v>122</v>
      </c>
      <c r="C32" s="143" t="s">
        <v>122</v>
      </c>
      <c r="D32" s="142">
        <v>1</v>
      </c>
      <c r="E32" s="142">
        <v>1</v>
      </c>
      <c r="F32" s="141" t="s">
        <v>122</v>
      </c>
      <c r="G32" s="141">
        <v>-2</v>
      </c>
      <c r="H32" s="60" t="s">
        <v>122</v>
      </c>
      <c r="I32" s="141" t="s">
        <v>122</v>
      </c>
      <c r="J32" s="141" t="s">
        <v>122</v>
      </c>
      <c r="K32" s="141" t="s">
        <v>122</v>
      </c>
      <c r="L32" s="141" t="s">
        <v>122</v>
      </c>
      <c r="M32" s="60" t="s">
        <v>122</v>
      </c>
      <c r="N32" s="173">
        <v>15</v>
      </c>
      <c r="O32" s="173">
        <v>3</v>
      </c>
      <c r="P32" s="173">
        <v>-7</v>
      </c>
      <c r="Q32" s="141" t="s">
        <v>122</v>
      </c>
      <c r="R32" s="60">
        <v>11</v>
      </c>
      <c r="S32" s="173">
        <v>2</v>
      </c>
      <c r="T32" s="173">
        <v>1</v>
      </c>
      <c r="U32" s="173">
        <v>19</v>
      </c>
      <c r="V32" s="142">
        <f>W32-U32-T32-S32</f>
        <v>-1</v>
      </c>
      <c r="W32" s="60">
        <v>21</v>
      </c>
      <c r="X32" s="173">
        <v>12</v>
      </c>
      <c r="Y32" s="173">
        <v>8</v>
      </c>
      <c r="Z32" s="173">
        <v>1</v>
      </c>
      <c r="AA32" s="142">
        <f>AB32-Z32-Y32-X32</f>
        <v>69</v>
      </c>
      <c r="AB32" s="165">
        <v>90</v>
      </c>
      <c r="AC32" s="173">
        <v>-1</v>
      </c>
      <c r="AD32" s="173">
        <v>2</v>
      </c>
      <c r="AE32" s="173">
        <v>2</v>
      </c>
      <c r="AF32" s="142">
        <f>AG32-AE32-AD32-AC32</f>
        <v>8</v>
      </c>
      <c r="AG32" s="165">
        <v>11</v>
      </c>
      <c r="AH32" s="173">
        <v>1</v>
      </c>
      <c r="AI32" s="173">
        <v>-4</v>
      </c>
      <c r="AJ32" s="173">
        <v>-1</v>
      </c>
    </row>
    <row r="33" spans="1:54" ht="13.15" customHeight="1">
      <c r="A33" s="167"/>
      <c r="B33" s="142"/>
      <c r="C33" s="165"/>
      <c r="D33" s="142"/>
      <c r="E33" s="142"/>
      <c r="F33" s="142"/>
      <c r="G33" s="142"/>
      <c r="H33" s="165"/>
      <c r="I33" s="142"/>
      <c r="J33" s="142"/>
      <c r="K33" s="142"/>
      <c r="L33" s="142"/>
      <c r="M33" s="165"/>
      <c r="N33" s="174"/>
      <c r="O33" s="174"/>
      <c r="P33" s="174"/>
      <c r="Q33" s="142"/>
      <c r="R33" s="165"/>
      <c r="S33" s="174"/>
      <c r="T33" s="174"/>
      <c r="U33" s="174"/>
      <c r="V33" s="142"/>
      <c r="W33" s="165"/>
      <c r="X33" s="174"/>
      <c r="Y33" s="174"/>
      <c r="Z33" s="174"/>
      <c r="AA33" s="142"/>
      <c r="AB33" s="165"/>
      <c r="AC33" s="174"/>
      <c r="AD33" s="174"/>
      <c r="AE33" s="174"/>
      <c r="AF33" s="142"/>
      <c r="AG33" s="165"/>
      <c r="AH33" s="174"/>
      <c r="AI33" s="174"/>
      <c r="AJ33" s="174"/>
    </row>
    <row r="34" spans="1:54" ht="13.15" customHeight="1">
      <c r="A34" s="168" t="s">
        <v>156</v>
      </c>
      <c r="B34" s="169">
        <f t="shared" ref="B34:S34" si="0">SUM(B12:B32)</f>
        <v>81</v>
      </c>
      <c r="C34" s="170">
        <f t="shared" si="0"/>
        <v>-15</v>
      </c>
      <c r="D34" s="169">
        <f t="shared" si="0"/>
        <v>-8</v>
      </c>
      <c r="E34" s="169">
        <f t="shared" si="0"/>
        <v>-568</v>
      </c>
      <c r="F34" s="169">
        <f t="shared" si="0"/>
        <v>-25</v>
      </c>
      <c r="G34" s="169">
        <f t="shared" si="0"/>
        <v>15</v>
      </c>
      <c r="H34" s="170">
        <f t="shared" si="0"/>
        <v>-586</v>
      </c>
      <c r="I34" s="169">
        <f t="shared" si="0"/>
        <v>-17</v>
      </c>
      <c r="J34" s="169">
        <f t="shared" si="0"/>
        <v>-141</v>
      </c>
      <c r="K34" s="169">
        <f t="shared" si="0"/>
        <v>-13</v>
      </c>
      <c r="L34" s="169">
        <f t="shared" si="0"/>
        <v>76</v>
      </c>
      <c r="M34" s="170">
        <f t="shared" si="0"/>
        <v>-95</v>
      </c>
      <c r="N34" s="175">
        <f t="shared" si="0"/>
        <v>5</v>
      </c>
      <c r="O34" s="175">
        <f t="shared" si="0"/>
        <v>-12</v>
      </c>
      <c r="P34" s="175">
        <f t="shared" si="0"/>
        <v>-26</v>
      </c>
      <c r="Q34" s="169">
        <f t="shared" si="0"/>
        <v>33</v>
      </c>
      <c r="R34" s="170">
        <f t="shared" si="0"/>
        <v>0</v>
      </c>
      <c r="S34" s="175">
        <f t="shared" si="0"/>
        <v>-4</v>
      </c>
      <c r="T34" s="175">
        <f t="shared" ref="T34:U34" si="1">SUM(T12:T32)</f>
        <v>-1</v>
      </c>
      <c r="U34" s="175">
        <f t="shared" si="1"/>
        <v>-23</v>
      </c>
      <c r="V34" s="169">
        <f>SUM(V12:V32)</f>
        <v>6</v>
      </c>
      <c r="W34" s="170">
        <f>SUM(W12:W33)</f>
        <v>-19</v>
      </c>
      <c r="X34" s="175">
        <f>SUM(X12:X32)</f>
        <v>23</v>
      </c>
      <c r="Y34" s="175">
        <f>SUM(Y12:Y32)</f>
        <v>86</v>
      </c>
      <c r="Z34" s="175">
        <f>SUM(Z12:Z32)</f>
        <v>12</v>
      </c>
      <c r="AA34" s="169">
        <f>SUM(AA12:AA32)</f>
        <v>513</v>
      </c>
      <c r="AB34" s="170">
        <f>SUM(AB12:AB33)</f>
        <v>634</v>
      </c>
      <c r="AC34" s="175">
        <f>SUM(AC12:AC32)</f>
        <v>-25</v>
      </c>
      <c r="AD34" s="175">
        <f>SUM(AD12:AD32)</f>
        <v>-414</v>
      </c>
      <c r="AE34" s="175">
        <f>SUM(AE12:AE32)</f>
        <v>39</v>
      </c>
      <c r="AF34" s="169">
        <f>AG34-AE34-AD34-AC34</f>
        <v>179</v>
      </c>
      <c r="AG34" s="170">
        <f>SUM(AG12:AG33)</f>
        <v>-221</v>
      </c>
      <c r="AH34" s="175">
        <f>SUM(AH12:AH32)</f>
        <v>-3</v>
      </c>
      <c r="AI34" s="175">
        <f>SUM(AI12:AI32)</f>
        <v>-19</v>
      </c>
      <c r="AJ34" s="175">
        <f>SUM(AJ12:AJ32)</f>
        <v>-7</v>
      </c>
    </row>
    <row r="35" spans="1:54" ht="6"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row>
    <row r="36" spans="1:54">
      <c r="A36" s="171"/>
      <c r="H36" s="172"/>
      <c r="M36" s="172"/>
      <c r="N36" s="32"/>
      <c r="R36" s="172"/>
      <c r="S36" s="32"/>
      <c r="T36" s="32"/>
      <c r="U36" s="32"/>
      <c r="W36" s="172"/>
    </row>
    <row r="37" spans="1:54">
      <c r="A37" s="32"/>
      <c r="N37" s="32"/>
      <c r="X37" s="203"/>
      <c r="Y37" s="203"/>
      <c r="AC37" s="203"/>
      <c r="AD37" s="203"/>
      <c r="AI37" s="203"/>
      <c r="AJ37" s="203"/>
    </row>
    <row r="45" spans="1:54">
      <c r="BB45">
        <v>-0.11</v>
      </c>
    </row>
    <row r="189" spans="42:42">
      <c r="AP189">
        <v>59</v>
      </c>
    </row>
    <row r="222" spans="1:1">
      <c r="A222" s="32"/>
    </row>
    <row r="332" spans="55:55">
      <c r="BC332">
        <f>BC329-260</f>
        <v>-260</v>
      </c>
    </row>
    <row r="353" spans="53:53">
      <c r="BA353" s="64">
        <v>0.26400000000000001</v>
      </c>
    </row>
  </sheetData>
  <pageMargins left="0.39370078740157483" right="0.39370078740157483" top="0.74803149606299213" bottom="0.74803149606299213" header="0.31496062992125984" footer="0.19685039370078741"/>
  <pageSetup paperSize="9" scale="68" orientation="landscape" r:id="rId1"/>
  <headerFooter>
    <oddHeader>&amp;CBezeq - The Israel Telecommunication Corp. Ltd.</oddHead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T104"/>
  <sheetViews>
    <sheetView showGridLines="0" tabSelected="1" workbookViewId="0">
      <pane xSplit="1" ySplit="6" topLeftCell="B7"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50.7109375" bestFit="1" customWidth="1"/>
    <col min="2" max="6" width="9.140625" hidden="1" customWidth="1"/>
    <col min="8" max="11" width="0" hidden="1" customWidth="1"/>
  </cols>
  <sheetData>
    <row r="1" spans="1:20">
      <c r="A1" s="29"/>
      <c r="B1" s="3"/>
      <c r="C1" s="3"/>
      <c r="D1" s="3"/>
      <c r="E1" s="3"/>
      <c r="F1" s="3"/>
      <c r="G1" s="3"/>
      <c r="H1" s="3"/>
      <c r="I1" s="3"/>
      <c r="J1" s="3"/>
      <c r="K1" s="3"/>
      <c r="L1" s="3"/>
      <c r="M1" s="3"/>
      <c r="N1" s="3"/>
      <c r="O1" s="3"/>
      <c r="P1" s="3"/>
      <c r="Q1" s="3"/>
      <c r="R1" s="3"/>
    </row>
    <row r="2" spans="1:20">
      <c r="A2" s="30"/>
      <c r="B2" s="45" t="s">
        <v>5</v>
      </c>
      <c r="C2" s="45" t="s">
        <v>76</v>
      </c>
      <c r="D2" s="45" t="s">
        <v>0</v>
      </c>
      <c r="E2" s="45" t="s">
        <v>1</v>
      </c>
      <c r="F2" s="45" t="s">
        <v>2</v>
      </c>
      <c r="G2" s="45" t="s">
        <v>5</v>
      </c>
      <c r="H2" s="45" t="s">
        <v>76</v>
      </c>
      <c r="I2" s="45" t="s">
        <v>0</v>
      </c>
      <c r="J2" s="45" t="s">
        <v>1</v>
      </c>
      <c r="K2" s="45" t="s">
        <v>2</v>
      </c>
      <c r="L2" s="45" t="s">
        <v>5</v>
      </c>
      <c r="M2" s="45" t="s">
        <v>76</v>
      </c>
      <c r="N2" s="45" t="s">
        <v>0</v>
      </c>
      <c r="O2" s="45" t="s">
        <v>1</v>
      </c>
      <c r="P2" s="45" t="s">
        <v>2</v>
      </c>
      <c r="Q2" s="45" t="s">
        <v>5</v>
      </c>
      <c r="R2" s="45" t="s">
        <v>76</v>
      </c>
      <c r="S2" s="45" t="s">
        <v>0</v>
      </c>
      <c r="T2" s="45" t="s">
        <v>1</v>
      </c>
    </row>
    <row r="3" spans="1:20">
      <c r="A3" s="269" t="s">
        <v>318</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c r="T3" s="45">
        <v>2020</v>
      </c>
    </row>
    <row r="4" spans="1:20" ht="4.5" customHeight="1">
      <c r="A4" s="42"/>
      <c r="B4" s="43"/>
      <c r="C4" s="43"/>
      <c r="D4" s="43"/>
      <c r="E4" s="43"/>
      <c r="F4" s="43"/>
      <c r="G4" s="43"/>
      <c r="H4" s="43"/>
      <c r="I4" s="43"/>
      <c r="J4" s="43"/>
      <c r="K4" s="43"/>
      <c r="L4" s="43"/>
      <c r="M4" s="43"/>
      <c r="N4" s="43"/>
      <c r="O4" s="43"/>
      <c r="P4" s="43"/>
      <c r="Q4" s="43"/>
      <c r="R4" s="43"/>
      <c r="S4" s="43"/>
      <c r="T4" s="43"/>
    </row>
    <row r="5" spans="1:20" ht="20.25">
      <c r="A5" s="33" t="s">
        <v>43</v>
      </c>
      <c r="B5" s="26"/>
      <c r="C5" s="26"/>
      <c r="D5" s="26"/>
      <c r="E5" s="26"/>
      <c r="F5" s="26"/>
      <c r="G5" s="26"/>
      <c r="H5" s="26"/>
      <c r="I5" s="26"/>
      <c r="J5" s="26"/>
      <c r="K5" s="26"/>
      <c r="L5" s="26"/>
      <c r="M5" s="26"/>
      <c r="N5" s="26"/>
      <c r="O5" s="26"/>
      <c r="P5" s="26"/>
      <c r="Q5" s="26"/>
      <c r="R5" s="26"/>
      <c r="S5" s="26"/>
      <c r="T5" s="26"/>
    </row>
    <row r="6" spans="1:20">
      <c r="A6" s="38" t="s">
        <v>67</v>
      </c>
      <c r="B6" s="39"/>
      <c r="C6" s="47"/>
      <c r="D6" s="47"/>
      <c r="E6" s="47"/>
      <c r="F6" s="47"/>
      <c r="G6" s="39"/>
      <c r="H6" s="47"/>
      <c r="I6" s="47"/>
      <c r="J6" s="47"/>
      <c r="K6" s="47"/>
      <c r="L6" s="39"/>
      <c r="M6" s="47"/>
      <c r="N6" s="47"/>
      <c r="O6" s="47"/>
      <c r="P6" s="47"/>
      <c r="Q6" s="39"/>
      <c r="R6" s="47"/>
      <c r="S6" s="47"/>
      <c r="T6" s="47"/>
    </row>
    <row r="7" spans="1:20">
      <c r="A7" s="65" t="s">
        <v>49</v>
      </c>
      <c r="B7" s="35">
        <v>4383</v>
      </c>
      <c r="C7" s="66">
        <v>1078</v>
      </c>
      <c r="D7" s="66">
        <v>1058</v>
      </c>
      <c r="E7" s="66">
        <v>1061</v>
      </c>
      <c r="F7" s="66">
        <v>1047</v>
      </c>
      <c r="G7" s="35">
        <v>4244</v>
      </c>
      <c r="H7" s="66">
        <v>1063</v>
      </c>
      <c r="I7" s="66">
        <v>1064</v>
      </c>
      <c r="J7" s="66">
        <v>1043</v>
      </c>
      <c r="K7" s="66">
        <v>1026</v>
      </c>
      <c r="L7" s="35">
        <v>4196</v>
      </c>
      <c r="M7" s="66">
        <v>1043</v>
      </c>
      <c r="N7" s="66">
        <v>1020</v>
      </c>
      <c r="O7" s="66">
        <v>1025</v>
      </c>
      <c r="P7" s="66">
        <v>985</v>
      </c>
      <c r="Q7" s="35">
        <v>4073</v>
      </c>
      <c r="R7" s="66">
        <v>1018</v>
      </c>
      <c r="S7" s="66">
        <v>1044</v>
      </c>
      <c r="T7" s="66">
        <v>1042</v>
      </c>
    </row>
    <row r="8" spans="1:20">
      <c r="A8" s="67" t="s">
        <v>7</v>
      </c>
      <c r="B8" s="23"/>
      <c r="C8" s="68"/>
      <c r="D8" s="68">
        <v>-1.8552875695732829E-2</v>
      </c>
      <c r="E8" s="68">
        <v>2.835538752362865E-3</v>
      </c>
      <c r="F8" s="68">
        <v>-1.3195098963242224E-2</v>
      </c>
      <c r="G8" s="23"/>
      <c r="H8" s="68">
        <v>1.5281757402101137E-2</v>
      </c>
      <c r="I8" s="68">
        <v>9.4073377234238365E-4</v>
      </c>
      <c r="J8" s="68">
        <v>-1.9736842105263164E-2</v>
      </c>
      <c r="K8" s="68">
        <v>-1.6299137104506256E-2</v>
      </c>
      <c r="L8" s="23"/>
      <c r="M8" s="68">
        <v>1.6569200779727122E-2</v>
      </c>
      <c r="N8" s="68">
        <v>-2.2051773729626079E-2</v>
      </c>
      <c r="O8" s="68">
        <v>4.9019607843137081E-3</v>
      </c>
      <c r="P8" s="68">
        <v>-3.9024390243902474E-2</v>
      </c>
      <c r="Q8" s="23"/>
      <c r="R8" s="68">
        <v>3.3502538071066068E-2</v>
      </c>
      <c r="S8" s="68">
        <v>2.5540275049115824E-2</v>
      </c>
      <c r="T8" s="68">
        <v>-1.9157088122605526E-3</v>
      </c>
    </row>
    <row r="9" spans="1:20" ht="11.25" customHeight="1">
      <c r="A9" s="67" t="s">
        <v>8</v>
      </c>
      <c r="B9" s="23"/>
      <c r="C9" s="69"/>
      <c r="D9" s="69"/>
      <c r="E9" s="69"/>
      <c r="F9" s="69"/>
      <c r="G9" s="23">
        <v>-3.1713438284280193E-2</v>
      </c>
      <c r="H9" s="69">
        <v>-1.3914656771799594E-2</v>
      </c>
      <c r="I9" s="69">
        <v>5.6710775047259521E-3</v>
      </c>
      <c r="J9" s="69">
        <v>-1.6965127238454336E-2</v>
      </c>
      <c r="K9" s="69">
        <v>-2.005730659025784E-2</v>
      </c>
      <c r="L9" s="23">
        <v>-1.1310084825636224E-2</v>
      </c>
      <c r="M9" s="69">
        <v>-1.8814675446848561E-2</v>
      </c>
      <c r="N9" s="69">
        <v>-4.1353383458646586E-2</v>
      </c>
      <c r="O9" s="69">
        <v>-1.7257909875359578E-2</v>
      </c>
      <c r="P9" s="69">
        <v>-3.9961013645224197E-2</v>
      </c>
      <c r="Q9" s="23">
        <v>-2.9313632030505188E-2</v>
      </c>
      <c r="R9" s="69">
        <v>-2.3969319271332723E-2</v>
      </c>
      <c r="S9" s="69">
        <v>2.3529411764705799E-2</v>
      </c>
      <c r="T9" s="69">
        <v>1.6585365853658551E-2</v>
      </c>
    </row>
    <row r="10" spans="1:20">
      <c r="A10" s="65" t="s">
        <v>202</v>
      </c>
      <c r="B10" s="35">
        <v>1500</v>
      </c>
      <c r="C10" s="66">
        <v>382</v>
      </c>
      <c r="D10" s="66">
        <v>381</v>
      </c>
      <c r="E10" s="66">
        <v>386</v>
      </c>
      <c r="F10" s="66">
        <v>395</v>
      </c>
      <c r="G10" s="35">
        <v>1544</v>
      </c>
      <c r="H10" s="66">
        <v>396</v>
      </c>
      <c r="I10" s="66">
        <v>403</v>
      </c>
      <c r="J10" s="66">
        <v>401</v>
      </c>
      <c r="K10" s="66">
        <v>396</v>
      </c>
      <c r="L10" s="35">
        <v>1596</v>
      </c>
      <c r="M10" s="66">
        <v>397</v>
      </c>
      <c r="N10" s="66">
        <v>396</v>
      </c>
      <c r="O10" s="66">
        <v>393</v>
      </c>
      <c r="P10" s="66">
        <v>392</v>
      </c>
      <c r="Q10" s="35">
        <v>1578</v>
      </c>
      <c r="R10" s="66">
        <v>395</v>
      </c>
      <c r="S10" s="66">
        <v>402</v>
      </c>
      <c r="T10" s="66">
        <v>408</v>
      </c>
    </row>
    <row r="11" spans="1:20">
      <c r="A11" s="67" t="s">
        <v>7</v>
      </c>
      <c r="B11" s="23"/>
      <c r="C11" s="68"/>
      <c r="D11" s="68">
        <v>-2.6178010471203939E-3</v>
      </c>
      <c r="E11" s="68">
        <v>1.3123359580052396E-2</v>
      </c>
      <c r="F11" s="68">
        <v>2.3316062176165886E-2</v>
      </c>
      <c r="G11" s="23"/>
      <c r="H11" s="68">
        <v>2.5316455696202667E-3</v>
      </c>
      <c r="I11" s="68">
        <v>1.7676767676767735E-2</v>
      </c>
      <c r="J11" s="68">
        <v>-4.9627791563275903E-3</v>
      </c>
      <c r="K11" s="68">
        <v>-1.2468827930174564E-2</v>
      </c>
      <c r="L11" s="23"/>
      <c r="M11" s="68">
        <v>2.525252525252597E-3</v>
      </c>
      <c r="N11" s="68">
        <v>-2.5188916876573986E-3</v>
      </c>
      <c r="O11" s="68">
        <v>-7.575757575757569E-3</v>
      </c>
      <c r="P11" s="68">
        <v>-2.5445292620864812E-3</v>
      </c>
      <c r="Q11" s="23"/>
      <c r="R11" s="68">
        <v>7.6530612244898322E-3</v>
      </c>
      <c r="S11" s="68">
        <v>1.7721518987341867E-2</v>
      </c>
      <c r="T11" s="68">
        <v>1.4925373134328401E-2</v>
      </c>
    </row>
    <row r="12" spans="1:20" ht="11.25" customHeight="1">
      <c r="A12" s="67" t="s">
        <v>8</v>
      </c>
      <c r="B12" s="23"/>
      <c r="C12" s="69"/>
      <c r="D12" s="69"/>
      <c r="E12" s="69"/>
      <c r="F12" s="69"/>
      <c r="G12" s="23">
        <v>2.9333333333333433E-2</v>
      </c>
      <c r="H12" s="69">
        <v>3.6649214659685958E-2</v>
      </c>
      <c r="I12" s="69">
        <v>5.7742782152230943E-2</v>
      </c>
      <c r="J12" s="69">
        <v>3.8860103626942921E-2</v>
      </c>
      <c r="K12" s="69">
        <v>2.5316455696202667E-3</v>
      </c>
      <c r="L12" s="23">
        <v>3.3678756476683835E-2</v>
      </c>
      <c r="M12" s="69">
        <v>2.525252525252597E-3</v>
      </c>
      <c r="N12" s="69">
        <v>-1.7369727047146455E-2</v>
      </c>
      <c r="O12" s="69">
        <v>-1.995012468827928E-2</v>
      </c>
      <c r="P12" s="69">
        <v>-1.0101010101010055E-2</v>
      </c>
      <c r="Q12" s="23">
        <v>-1.1278195488721776E-2</v>
      </c>
      <c r="R12" s="69">
        <v>-5.0377833753149082E-3</v>
      </c>
      <c r="S12" s="69">
        <v>1.5151515151515138E-2</v>
      </c>
      <c r="T12" s="69">
        <v>3.8167938931297662E-2</v>
      </c>
    </row>
    <row r="13" spans="1:20">
      <c r="A13" s="65" t="s">
        <v>203</v>
      </c>
      <c r="B13" s="35">
        <v>1392</v>
      </c>
      <c r="C13" s="66">
        <v>334</v>
      </c>
      <c r="D13" s="66">
        <v>320</v>
      </c>
      <c r="E13" s="66">
        <v>318</v>
      </c>
      <c r="F13" s="66">
        <v>309</v>
      </c>
      <c r="G13" s="35">
        <v>1281</v>
      </c>
      <c r="H13" s="66">
        <v>302</v>
      </c>
      <c r="I13" s="66">
        <v>291</v>
      </c>
      <c r="J13" s="66">
        <v>282</v>
      </c>
      <c r="K13" s="66">
        <v>281</v>
      </c>
      <c r="L13" s="35">
        <v>1156</v>
      </c>
      <c r="M13" s="66">
        <v>269</v>
      </c>
      <c r="N13" s="66">
        <v>264</v>
      </c>
      <c r="O13" s="66">
        <v>259</v>
      </c>
      <c r="P13" s="66">
        <v>247</v>
      </c>
      <c r="Q13" s="35">
        <v>1039</v>
      </c>
      <c r="R13" s="66">
        <v>248</v>
      </c>
      <c r="S13" s="66">
        <v>258</v>
      </c>
      <c r="T13" s="66">
        <v>254</v>
      </c>
    </row>
    <row r="14" spans="1:20">
      <c r="A14" s="67" t="s">
        <v>7</v>
      </c>
      <c r="B14" s="23"/>
      <c r="C14" s="68"/>
      <c r="D14" s="68">
        <v>-4.1916167664670656E-2</v>
      </c>
      <c r="E14" s="68">
        <v>-6.2499999999999778E-3</v>
      </c>
      <c r="F14" s="68">
        <v>-2.8301886792452824E-2</v>
      </c>
      <c r="G14" s="23"/>
      <c r="H14" s="68">
        <v>-2.2653721682847849E-2</v>
      </c>
      <c r="I14" s="68">
        <v>-3.6423841059602613E-2</v>
      </c>
      <c r="J14" s="68">
        <v>-3.0927835051546393E-2</v>
      </c>
      <c r="K14" s="68">
        <v>-3.5460992907800915E-3</v>
      </c>
      <c r="L14" s="23"/>
      <c r="M14" s="68">
        <v>-4.2704626334519546E-2</v>
      </c>
      <c r="N14" s="68">
        <v>-1.8587360594795488E-2</v>
      </c>
      <c r="O14" s="68">
        <v>-1.8939393939393923E-2</v>
      </c>
      <c r="P14" s="68">
        <v>-4.633204633204635E-2</v>
      </c>
      <c r="Q14" s="23"/>
      <c r="R14" s="68">
        <v>4.0485829959513442E-3</v>
      </c>
      <c r="S14" s="68">
        <v>4.0322580645161255E-2</v>
      </c>
      <c r="T14" s="68">
        <v>-1.5503875968992276E-2</v>
      </c>
    </row>
    <row r="15" spans="1:20" ht="10.5" customHeight="1">
      <c r="A15" s="67" t="s">
        <v>8</v>
      </c>
      <c r="B15" s="23"/>
      <c r="C15" s="69"/>
      <c r="D15" s="69"/>
      <c r="E15" s="69"/>
      <c r="F15" s="69"/>
      <c r="G15" s="23">
        <v>-7.9741379310344862E-2</v>
      </c>
      <c r="H15" s="69">
        <v>-9.5808383233532912E-2</v>
      </c>
      <c r="I15" s="69">
        <v>-9.0624999999999956E-2</v>
      </c>
      <c r="J15" s="69">
        <v>-0.1132075471698113</v>
      </c>
      <c r="K15" s="69">
        <v>-9.061488673139162E-2</v>
      </c>
      <c r="L15" s="23">
        <v>-9.7580015612802495E-2</v>
      </c>
      <c r="M15" s="69">
        <v>-0.10927152317880795</v>
      </c>
      <c r="N15" s="69">
        <v>-9.2783505154639179E-2</v>
      </c>
      <c r="O15" s="69">
        <v>-8.1560283687943214E-2</v>
      </c>
      <c r="P15" s="69">
        <v>-0.12099644128113884</v>
      </c>
      <c r="Q15" s="23">
        <v>-0.10121107266435991</v>
      </c>
      <c r="R15" s="69">
        <v>-7.8066914498141293E-2</v>
      </c>
      <c r="S15" s="69">
        <v>-2.2727272727272707E-2</v>
      </c>
      <c r="T15" s="69">
        <v>-1.9305019305019266E-2</v>
      </c>
    </row>
    <row r="16" spans="1:20">
      <c r="A16" s="65" t="s">
        <v>205</v>
      </c>
      <c r="B16" s="35">
        <v>1069</v>
      </c>
      <c r="C16" s="66">
        <v>250</v>
      </c>
      <c r="D16" s="66">
        <v>244</v>
      </c>
      <c r="E16" s="66">
        <v>244</v>
      </c>
      <c r="F16" s="66">
        <v>237</v>
      </c>
      <c r="G16" s="35">
        <v>975</v>
      </c>
      <c r="H16" s="66">
        <v>247</v>
      </c>
      <c r="I16" s="66">
        <v>244</v>
      </c>
      <c r="J16" s="66">
        <v>243</v>
      </c>
      <c r="K16" s="66">
        <v>243</v>
      </c>
      <c r="L16" s="35">
        <v>977</v>
      </c>
      <c r="M16" s="66">
        <v>246</v>
      </c>
      <c r="N16" s="66">
        <v>238</v>
      </c>
      <c r="O16" s="66">
        <v>245</v>
      </c>
      <c r="P16" s="66">
        <v>219</v>
      </c>
      <c r="Q16" s="35">
        <v>948</v>
      </c>
      <c r="R16" s="66">
        <v>244</v>
      </c>
      <c r="S16" s="66">
        <v>251</v>
      </c>
      <c r="T16" s="66">
        <v>250</v>
      </c>
    </row>
    <row r="17" spans="1:20">
      <c r="A17" s="67" t="s">
        <v>7</v>
      </c>
      <c r="B17" s="23"/>
      <c r="C17" s="68"/>
      <c r="D17" s="68">
        <v>-2.4000000000000021E-2</v>
      </c>
      <c r="E17" s="68">
        <v>0</v>
      </c>
      <c r="F17" s="68">
        <v>-2.8688524590163911E-2</v>
      </c>
      <c r="G17" s="23"/>
      <c r="H17" s="68">
        <v>4.2194092827004148E-2</v>
      </c>
      <c r="I17" s="68">
        <v>-1.2145748987854255E-2</v>
      </c>
      <c r="J17" s="68">
        <v>-4.098360655737654E-3</v>
      </c>
      <c r="K17" s="68">
        <v>0</v>
      </c>
      <c r="L17" s="23"/>
      <c r="M17" s="68">
        <v>1.2345679012345734E-2</v>
      </c>
      <c r="N17" s="68">
        <v>-3.2520325203251987E-2</v>
      </c>
      <c r="O17" s="68">
        <v>2.9411764705882248E-2</v>
      </c>
      <c r="P17" s="68">
        <v>-0.10612244897959189</v>
      </c>
      <c r="Q17" s="23"/>
      <c r="R17" s="68">
        <v>0.11415525114155245</v>
      </c>
      <c r="S17" s="68">
        <v>2.8688524590164022E-2</v>
      </c>
      <c r="T17" s="68">
        <v>-3.9840637450199168E-3</v>
      </c>
    </row>
    <row r="18" spans="1:20" ht="11.25" customHeight="1">
      <c r="A18" s="67" t="s">
        <v>8</v>
      </c>
      <c r="B18" s="23"/>
      <c r="C18" s="69"/>
      <c r="D18" s="69"/>
      <c r="E18" s="69"/>
      <c r="F18" s="69"/>
      <c r="G18" s="23">
        <v>-8.7932647333957004E-2</v>
      </c>
      <c r="H18" s="69">
        <v>-1.2000000000000011E-2</v>
      </c>
      <c r="I18" s="69">
        <v>0</v>
      </c>
      <c r="J18" s="69">
        <v>-4.098360655737654E-3</v>
      </c>
      <c r="K18" s="69">
        <v>2.5316455696202445E-2</v>
      </c>
      <c r="L18" s="23">
        <v>2.0512820512821328E-3</v>
      </c>
      <c r="M18" s="69">
        <v>-4.0485829959514552E-3</v>
      </c>
      <c r="N18" s="69">
        <v>-2.4590163934426257E-2</v>
      </c>
      <c r="O18" s="69">
        <v>8.2304526748970819E-3</v>
      </c>
      <c r="P18" s="69">
        <v>-9.8765432098765427E-2</v>
      </c>
      <c r="Q18" s="23">
        <v>-2.9682702149437024E-2</v>
      </c>
      <c r="R18" s="69">
        <v>-8.1300813008130524E-3</v>
      </c>
      <c r="S18" s="69">
        <v>5.4621848739495826E-2</v>
      </c>
      <c r="T18" s="69">
        <v>2.0408163265306145E-2</v>
      </c>
    </row>
    <row r="19" spans="1:20">
      <c r="A19" s="65" t="s">
        <v>206</v>
      </c>
      <c r="B19" s="35">
        <v>203</v>
      </c>
      <c r="C19" s="66">
        <v>56</v>
      </c>
      <c r="D19" s="66">
        <v>57</v>
      </c>
      <c r="E19" s="66">
        <v>57</v>
      </c>
      <c r="F19" s="66">
        <v>60</v>
      </c>
      <c r="G19" s="35">
        <v>230</v>
      </c>
      <c r="H19" s="66">
        <v>62</v>
      </c>
      <c r="I19" s="66">
        <v>66</v>
      </c>
      <c r="J19" s="66">
        <v>69</v>
      </c>
      <c r="K19" s="66">
        <v>63</v>
      </c>
      <c r="L19" s="35">
        <v>260</v>
      </c>
      <c r="M19" s="66">
        <v>71</v>
      </c>
      <c r="N19" s="66">
        <v>68</v>
      </c>
      <c r="O19" s="66">
        <v>69</v>
      </c>
      <c r="P19" s="66">
        <v>66</v>
      </c>
      <c r="Q19" s="35">
        <v>274</v>
      </c>
      <c r="R19" s="66">
        <v>72</v>
      </c>
      <c r="S19" s="66">
        <v>70</v>
      </c>
      <c r="T19" s="66">
        <v>71</v>
      </c>
    </row>
    <row r="20" spans="1:20">
      <c r="A20" s="67" t="s">
        <v>7</v>
      </c>
      <c r="B20" s="23"/>
      <c r="C20" s="68"/>
      <c r="D20" s="68">
        <v>1.7857142857142794E-2</v>
      </c>
      <c r="E20" s="68">
        <v>0</v>
      </c>
      <c r="F20" s="68">
        <v>5.2631578947368363E-2</v>
      </c>
      <c r="G20" s="23"/>
      <c r="H20" s="68">
        <v>3.3333333333333437E-2</v>
      </c>
      <c r="I20" s="68">
        <v>6.4516129032258007E-2</v>
      </c>
      <c r="J20" s="68">
        <v>4.5454545454545414E-2</v>
      </c>
      <c r="K20" s="68">
        <v>-8.6956521739130488E-2</v>
      </c>
      <c r="L20" s="23"/>
      <c r="M20" s="68">
        <v>0.12698412698412698</v>
      </c>
      <c r="N20" s="68">
        <v>-4.2253521126760618E-2</v>
      </c>
      <c r="O20" s="68">
        <v>1.4705882352941124E-2</v>
      </c>
      <c r="P20" s="68">
        <v>-4.3478260869565188E-2</v>
      </c>
      <c r="Q20" s="23"/>
      <c r="R20" s="68">
        <v>9.0909090909090828E-2</v>
      </c>
      <c r="S20" s="68">
        <v>-2.777777777777779E-2</v>
      </c>
      <c r="T20" s="68">
        <v>1.4285714285714235E-2</v>
      </c>
    </row>
    <row r="21" spans="1:20" ht="10.5" customHeight="1">
      <c r="A21" s="67" t="s">
        <v>8</v>
      </c>
      <c r="B21" s="23"/>
      <c r="C21" s="69"/>
      <c r="D21" s="69"/>
      <c r="E21" s="69"/>
      <c r="F21" s="69"/>
      <c r="G21" s="23">
        <v>0.13300492610837433</v>
      </c>
      <c r="H21" s="69">
        <v>0.10714285714285721</v>
      </c>
      <c r="I21" s="69">
        <v>0.15789473684210531</v>
      </c>
      <c r="J21" s="69">
        <v>0.21052631578947367</v>
      </c>
      <c r="K21" s="69">
        <v>5.0000000000000044E-2</v>
      </c>
      <c r="L21" s="23">
        <v>0.13043478260869557</v>
      </c>
      <c r="M21" s="69">
        <v>0.14516129032258074</v>
      </c>
      <c r="N21" s="69">
        <v>3.0303030303030276E-2</v>
      </c>
      <c r="O21" s="69">
        <v>0</v>
      </c>
      <c r="P21" s="69">
        <v>4.7619047619047672E-2</v>
      </c>
      <c r="Q21" s="23">
        <v>5.3846153846153877E-2</v>
      </c>
      <c r="R21" s="69">
        <v>1.4084507042253502E-2</v>
      </c>
      <c r="S21" s="69">
        <v>2.9411764705882248E-2</v>
      </c>
      <c r="T21" s="69">
        <v>2.8985507246376718E-2</v>
      </c>
    </row>
    <row r="22" spans="1:20">
      <c r="A22" s="65" t="s">
        <v>204</v>
      </c>
      <c r="B22" s="35">
        <v>219</v>
      </c>
      <c r="C22" s="66">
        <v>56</v>
      </c>
      <c r="D22" s="66">
        <v>56</v>
      </c>
      <c r="E22" s="66">
        <v>56</v>
      </c>
      <c r="F22" s="66">
        <v>46</v>
      </c>
      <c r="G22" s="35">
        <v>214</v>
      </c>
      <c r="H22" s="66">
        <v>56</v>
      </c>
      <c r="I22" s="66">
        <v>60</v>
      </c>
      <c r="J22" s="66">
        <v>48</v>
      </c>
      <c r="K22" s="66">
        <v>43</v>
      </c>
      <c r="L22" s="35">
        <v>207</v>
      </c>
      <c r="M22" s="66">
        <v>60</v>
      </c>
      <c r="N22" s="66">
        <v>54</v>
      </c>
      <c r="O22" s="66">
        <v>59</v>
      </c>
      <c r="P22" s="66">
        <v>61</v>
      </c>
      <c r="Q22" s="35">
        <v>234</v>
      </c>
      <c r="R22" s="66">
        <v>59</v>
      </c>
      <c r="S22" s="66">
        <v>63</v>
      </c>
      <c r="T22" s="66">
        <v>59</v>
      </c>
    </row>
    <row r="23" spans="1:20">
      <c r="A23" s="67" t="s">
        <v>7</v>
      </c>
      <c r="B23" s="23"/>
      <c r="C23" s="68"/>
      <c r="D23" s="68">
        <v>0</v>
      </c>
      <c r="E23" s="68">
        <v>0</v>
      </c>
      <c r="F23" s="68">
        <v>-0.1785714285714286</v>
      </c>
      <c r="G23" s="23"/>
      <c r="H23" s="68">
        <v>0.21739130434782616</v>
      </c>
      <c r="I23" s="68">
        <v>7.1428571428571397E-2</v>
      </c>
      <c r="J23" s="68">
        <v>-0.19999999999999996</v>
      </c>
      <c r="K23" s="68">
        <v>-0.10416666666666663</v>
      </c>
      <c r="L23" s="23"/>
      <c r="M23" s="68">
        <v>0.39534883720930236</v>
      </c>
      <c r="N23" s="68">
        <v>-9.9999999999999978E-2</v>
      </c>
      <c r="O23" s="68">
        <v>9.259259259259256E-2</v>
      </c>
      <c r="P23" s="68">
        <v>3.3898305084745672E-2</v>
      </c>
      <c r="Q23" s="23"/>
      <c r="R23" s="68">
        <v>-3.2786885245901676E-2</v>
      </c>
      <c r="S23" s="68">
        <v>6.7796610169491567E-2</v>
      </c>
      <c r="T23" s="68">
        <v>-6.3492063492063489E-2</v>
      </c>
    </row>
    <row r="24" spans="1:20" ht="9.75" customHeight="1">
      <c r="A24" s="67" t="s">
        <v>8</v>
      </c>
      <c r="B24" s="23"/>
      <c r="C24" s="69"/>
      <c r="D24" s="69"/>
      <c r="E24" s="69"/>
      <c r="F24" s="69"/>
      <c r="G24" s="23">
        <v>-2.2831050228310557E-2</v>
      </c>
      <c r="H24" s="69">
        <v>0</v>
      </c>
      <c r="I24" s="69">
        <v>7.1428571428571397E-2</v>
      </c>
      <c r="J24" s="69">
        <v>-0.1428571428571429</v>
      </c>
      <c r="K24" s="69">
        <v>-6.5217391304347783E-2</v>
      </c>
      <c r="L24" s="23">
        <v>-3.2710280373831724E-2</v>
      </c>
      <c r="M24" s="69">
        <v>7.1428571428571397E-2</v>
      </c>
      <c r="N24" s="69">
        <v>-9.9999999999999978E-2</v>
      </c>
      <c r="O24" s="69">
        <v>0.22916666666666674</v>
      </c>
      <c r="P24" s="69">
        <v>0.41860465116279078</v>
      </c>
      <c r="Q24" s="23">
        <v>0.13043478260869557</v>
      </c>
      <c r="R24" s="69">
        <v>-1.6666666666666718E-2</v>
      </c>
      <c r="S24" s="69">
        <v>0.16666666666666674</v>
      </c>
      <c r="T24" s="69">
        <v>0</v>
      </c>
    </row>
    <row r="25" spans="1:20" ht="3" customHeight="1">
      <c r="A25" s="38"/>
      <c r="B25" s="39"/>
      <c r="C25" s="40"/>
      <c r="D25" s="40"/>
      <c r="E25" s="40"/>
      <c r="F25" s="40"/>
      <c r="G25" s="39"/>
      <c r="H25" s="40"/>
      <c r="I25" s="40"/>
      <c r="J25" s="40"/>
      <c r="K25" s="40"/>
      <c r="L25" s="39"/>
      <c r="M25" s="40"/>
      <c r="N25" s="40"/>
      <c r="O25" s="40"/>
      <c r="P25" s="40"/>
      <c r="Q25" s="39"/>
      <c r="R25" s="40"/>
      <c r="S25" s="40"/>
      <c r="T25" s="40"/>
    </row>
    <row r="26" spans="1:20">
      <c r="A26" s="65" t="s">
        <v>114</v>
      </c>
      <c r="B26" s="35">
        <v>2329</v>
      </c>
      <c r="C26" s="75" t="s">
        <v>40</v>
      </c>
      <c r="D26" s="75" t="s">
        <v>40</v>
      </c>
      <c r="E26" s="75" t="s">
        <v>40</v>
      </c>
      <c r="F26" s="75" t="s">
        <v>40</v>
      </c>
      <c r="G26" s="35">
        <v>2232</v>
      </c>
      <c r="H26" s="75" t="s">
        <v>40</v>
      </c>
      <c r="I26" s="75" t="s">
        <v>40</v>
      </c>
      <c r="J26" s="75" t="s">
        <v>40</v>
      </c>
      <c r="K26" s="75" t="s">
        <v>40</v>
      </c>
      <c r="L26" s="35">
        <v>2101</v>
      </c>
      <c r="M26" s="75" t="s">
        <v>40</v>
      </c>
      <c r="N26" s="75" t="s">
        <v>40</v>
      </c>
      <c r="O26" s="75" t="s">
        <v>40</v>
      </c>
      <c r="P26" s="75" t="s">
        <v>40</v>
      </c>
      <c r="Q26" s="35">
        <v>2029</v>
      </c>
      <c r="R26" s="75" t="s">
        <v>40</v>
      </c>
      <c r="S26" s="75" t="s">
        <v>40</v>
      </c>
      <c r="T26" s="75" t="s">
        <v>40</v>
      </c>
    </row>
    <row r="27" spans="1:20">
      <c r="A27" s="67" t="s">
        <v>116</v>
      </c>
      <c r="B27" s="23">
        <v>0.53137120693588868</v>
      </c>
      <c r="C27" s="69"/>
      <c r="D27" s="69"/>
      <c r="E27" s="69"/>
      <c r="F27" s="69"/>
      <c r="G27" s="23">
        <v>0.52591894439208298</v>
      </c>
      <c r="H27" s="69"/>
      <c r="I27" s="69"/>
      <c r="J27" s="69"/>
      <c r="K27" s="69"/>
      <c r="L27" s="23">
        <v>0.50071496663489035</v>
      </c>
      <c r="M27" s="69"/>
      <c r="N27" s="69"/>
      <c r="O27" s="69"/>
      <c r="P27" s="69"/>
      <c r="Q27" s="23">
        <v>0.49815860545052787</v>
      </c>
      <c r="R27" s="69"/>
      <c r="S27" s="69"/>
      <c r="T27" s="69"/>
    </row>
    <row r="28" spans="1:20">
      <c r="A28" s="65" t="s">
        <v>115</v>
      </c>
      <c r="B28" s="35">
        <v>2054</v>
      </c>
      <c r="C28" s="75" t="s">
        <v>40</v>
      </c>
      <c r="D28" s="75" t="s">
        <v>40</v>
      </c>
      <c r="E28" s="75" t="s">
        <v>40</v>
      </c>
      <c r="F28" s="75" t="s">
        <v>40</v>
      </c>
      <c r="G28" s="35">
        <v>2012</v>
      </c>
      <c r="H28" s="75" t="s">
        <v>40</v>
      </c>
      <c r="I28" s="75" t="s">
        <v>40</v>
      </c>
      <c r="J28" s="75" t="s">
        <v>40</v>
      </c>
      <c r="K28" s="75" t="s">
        <v>40</v>
      </c>
      <c r="L28" s="35">
        <v>2095</v>
      </c>
      <c r="M28" s="75" t="s">
        <v>40</v>
      </c>
      <c r="N28" s="75" t="s">
        <v>40</v>
      </c>
      <c r="O28" s="75" t="s">
        <v>40</v>
      </c>
      <c r="P28" s="75" t="s">
        <v>40</v>
      </c>
      <c r="Q28" s="35">
        <v>2044</v>
      </c>
      <c r="R28" s="75" t="s">
        <v>40</v>
      </c>
      <c r="S28" s="75" t="s">
        <v>40</v>
      </c>
      <c r="T28" s="75" t="s">
        <v>40</v>
      </c>
    </row>
    <row r="29" spans="1:20">
      <c r="A29" s="67" t="s">
        <v>116</v>
      </c>
      <c r="B29" s="23">
        <v>0.46862879306411132</v>
      </c>
      <c r="C29" s="69"/>
      <c r="D29" s="69"/>
      <c r="E29" s="69"/>
      <c r="F29" s="69"/>
      <c r="G29" s="23">
        <v>0.47408105560791708</v>
      </c>
      <c r="H29" s="69"/>
      <c r="I29" s="69"/>
      <c r="J29" s="69"/>
      <c r="K29" s="69"/>
      <c r="L29" s="23">
        <v>0.49928503336510965</v>
      </c>
      <c r="M29" s="69"/>
      <c r="N29" s="69"/>
      <c r="O29" s="69"/>
      <c r="P29" s="69"/>
      <c r="Q29" s="23">
        <v>0.50184139454947219</v>
      </c>
      <c r="R29" s="69"/>
      <c r="S29" s="69"/>
      <c r="T29" s="69"/>
    </row>
    <row r="30" spans="1:20">
      <c r="A30" s="38" t="s">
        <v>61</v>
      </c>
      <c r="B30" s="39"/>
      <c r="C30" s="40"/>
      <c r="D30" s="40"/>
      <c r="E30" s="40"/>
      <c r="F30" s="40"/>
      <c r="G30" s="39"/>
      <c r="H30" s="40"/>
      <c r="I30" s="40"/>
      <c r="J30" s="40"/>
      <c r="K30" s="40"/>
      <c r="L30" s="39"/>
      <c r="M30" s="40"/>
      <c r="N30" s="40"/>
      <c r="O30" s="40"/>
      <c r="P30" s="40"/>
      <c r="Q30" s="39"/>
      <c r="R30" s="40"/>
      <c r="S30" s="40"/>
      <c r="T30" s="40"/>
    </row>
    <row r="31" spans="1:20">
      <c r="A31" s="65" t="s">
        <v>11</v>
      </c>
      <c r="B31" s="35">
        <v>717</v>
      </c>
      <c r="C31" s="66">
        <v>180</v>
      </c>
      <c r="D31" s="66">
        <v>177</v>
      </c>
      <c r="E31" s="66">
        <v>186</v>
      </c>
      <c r="F31" s="66">
        <v>185</v>
      </c>
      <c r="G31" s="35">
        <v>728</v>
      </c>
      <c r="H31" s="66">
        <v>204</v>
      </c>
      <c r="I31" s="66">
        <v>211</v>
      </c>
      <c r="J31" s="66">
        <v>218</v>
      </c>
      <c r="K31" s="66">
        <v>217</v>
      </c>
      <c r="L31" s="35">
        <v>850</v>
      </c>
      <c r="M31" s="66">
        <v>207</v>
      </c>
      <c r="N31" s="66">
        <v>204</v>
      </c>
      <c r="O31" s="66">
        <v>225</v>
      </c>
      <c r="P31" s="66">
        <v>225</v>
      </c>
      <c r="Q31" s="35">
        <v>861</v>
      </c>
      <c r="R31" s="66">
        <v>212</v>
      </c>
      <c r="S31" s="66">
        <v>218</v>
      </c>
      <c r="T31" s="66">
        <v>222</v>
      </c>
    </row>
    <row r="32" spans="1:20" ht="9.75" customHeight="1">
      <c r="A32" s="67" t="s">
        <v>7</v>
      </c>
      <c r="B32" s="23"/>
      <c r="C32" s="68"/>
      <c r="D32" s="68">
        <v>-1.6666666666666718E-2</v>
      </c>
      <c r="E32" s="68">
        <v>5.0847457627118731E-2</v>
      </c>
      <c r="F32" s="68">
        <v>-5.3763440860215006E-3</v>
      </c>
      <c r="G32" s="23"/>
      <c r="H32" s="68">
        <v>0.10270270270270276</v>
      </c>
      <c r="I32" s="68">
        <v>3.4313725490196179E-2</v>
      </c>
      <c r="J32" s="68">
        <v>3.3175355450236976E-2</v>
      </c>
      <c r="K32" s="68">
        <v>-4.5871559633027248E-3</v>
      </c>
      <c r="L32" s="23"/>
      <c r="M32" s="68">
        <v>-4.6082949308755783E-2</v>
      </c>
      <c r="N32" s="68">
        <v>-1.4492753623188359E-2</v>
      </c>
      <c r="O32" s="68">
        <v>0.10294117647058831</v>
      </c>
      <c r="P32" s="68">
        <v>0</v>
      </c>
      <c r="Q32" s="23"/>
      <c r="R32" s="68">
        <v>-5.7777777777777817E-2</v>
      </c>
      <c r="S32" s="68">
        <v>2.8301886792452935E-2</v>
      </c>
      <c r="T32" s="68">
        <v>1.8348623853210899E-2</v>
      </c>
    </row>
    <row r="33" spans="1:20" ht="10.5" customHeight="1">
      <c r="A33" s="67" t="s">
        <v>8</v>
      </c>
      <c r="B33" s="23"/>
      <c r="C33" s="69"/>
      <c r="D33" s="69"/>
      <c r="E33" s="69"/>
      <c r="F33" s="69"/>
      <c r="G33" s="23">
        <v>1.5341701534170138E-2</v>
      </c>
      <c r="H33" s="69">
        <v>0.1333333333333333</v>
      </c>
      <c r="I33" s="69">
        <v>0.19209039548022599</v>
      </c>
      <c r="J33" s="69">
        <v>0.17204301075268824</v>
      </c>
      <c r="K33" s="69">
        <v>0.17297297297297298</v>
      </c>
      <c r="L33" s="23">
        <v>0.16758241758241765</v>
      </c>
      <c r="M33" s="69">
        <v>1.4705882352941124E-2</v>
      </c>
      <c r="N33" s="69">
        <v>-3.3175355450236976E-2</v>
      </c>
      <c r="O33" s="69">
        <v>3.2110091743119185E-2</v>
      </c>
      <c r="P33" s="69">
        <v>3.6866359447004671E-2</v>
      </c>
      <c r="Q33" s="23">
        <v>1.2941176470588234E-2</v>
      </c>
      <c r="R33" s="69">
        <v>2.4154589371980784E-2</v>
      </c>
      <c r="S33" s="69">
        <v>6.8627450980392135E-2</v>
      </c>
      <c r="T33" s="69">
        <v>-1.3333333333333308E-2</v>
      </c>
    </row>
    <row r="34" spans="1:20">
      <c r="A34" s="65" t="s">
        <v>77</v>
      </c>
      <c r="B34" s="35">
        <v>898</v>
      </c>
      <c r="C34" s="66">
        <v>224</v>
      </c>
      <c r="D34" s="66">
        <v>220</v>
      </c>
      <c r="E34" s="66">
        <v>224</v>
      </c>
      <c r="F34" s="66">
        <v>223</v>
      </c>
      <c r="G34" s="35">
        <v>891</v>
      </c>
      <c r="H34" s="66">
        <v>228</v>
      </c>
      <c r="I34" s="66">
        <v>232</v>
      </c>
      <c r="J34" s="66">
        <v>233</v>
      </c>
      <c r="K34" s="66">
        <v>219</v>
      </c>
      <c r="L34" s="35">
        <v>912</v>
      </c>
      <c r="M34" s="66">
        <v>233</v>
      </c>
      <c r="N34" s="66">
        <v>231</v>
      </c>
      <c r="O34" s="66">
        <v>224</v>
      </c>
      <c r="P34" s="66">
        <v>223</v>
      </c>
      <c r="Q34" s="35">
        <v>911</v>
      </c>
      <c r="R34" s="66">
        <v>229</v>
      </c>
      <c r="S34" s="66">
        <v>224</v>
      </c>
      <c r="T34" s="66">
        <v>225</v>
      </c>
    </row>
    <row r="35" spans="1:20">
      <c r="A35" s="67" t="s">
        <v>7</v>
      </c>
      <c r="B35" s="23"/>
      <c r="C35" s="68"/>
      <c r="D35" s="68">
        <v>-1.7857142857142905E-2</v>
      </c>
      <c r="E35" s="68">
        <v>1.8181818181818077E-2</v>
      </c>
      <c r="F35" s="68">
        <v>-4.4642857142856984E-3</v>
      </c>
      <c r="G35" s="23"/>
      <c r="H35" s="68">
        <v>2.2421524663677195E-2</v>
      </c>
      <c r="I35" s="68">
        <v>1.7543859649122862E-2</v>
      </c>
      <c r="J35" s="68">
        <v>4.3103448275862988E-3</v>
      </c>
      <c r="K35" s="68">
        <v>-6.0085836909871237E-2</v>
      </c>
      <c r="L35" s="23"/>
      <c r="M35" s="68">
        <v>6.3926940639269514E-2</v>
      </c>
      <c r="N35" s="68">
        <v>-8.5836909871244149E-3</v>
      </c>
      <c r="O35" s="68">
        <v>-3.0303030303030276E-2</v>
      </c>
      <c r="P35" s="68">
        <v>-4.4642857142856984E-3</v>
      </c>
      <c r="Q35" s="23"/>
      <c r="R35" s="68">
        <v>2.6905829596412634E-2</v>
      </c>
      <c r="S35" s="68">
        <v>-2.183406113537123E-2</v>
      </c>
      <c r="T35" s="68">
        <v>4.4642857142858094E-3</v>
      </c>
    </row>
    <row r="36" spans="1:20" ht="11.25" customHeight="1">
      <c r="A36" s="67" t="s">
        <v>8</v>
      </c>
      <c r="B36" s="23"/>
      <c r="C36" s="69"/>
      <c r="D36" s="69"/>
      <c r="E36" s="69"/>
      <c r="F36" s="69"/>
      <c r="G36" s="23">
        <v>-7.7951002227171218E-3</v>
      </c>
      <c r="H36" s="69">
        <v>1.7857142857142794E-2</v>
      </c>
      <c r="I36" s="69">
        <v>5.4545454545454453E-2</v>
      </c>
      <c r="J36" s="69">
        <v>4.0178571428571397E-2</v>
      </c>
      <c r="K36" s="69">
        <v>-1.7937219730941756E-2</v>
      </c>
      <c r="L36" s="23">
        <v>2.3569023569023573E-2</v>
      </c>
      <c r="M36" s="69">
        <v>2.1929824561403466E-2</v>
      </c>
      <c r="N36" s="69">
        <v>-4.3103448275861878E-3</v>
      </c>
      <c r="O36" s="69">
        <v>-3.8626609442060089E-2</v>
      </c>
      <c r="P36" s="69">
        <v>1.8264840182648401E-2</v>
      </c>
      <c r="Q36" s="23">
        <v>-1.0964912280702066E-3</v>
      </c>
      <c r="R36" s="69">
        <v>-1.7167381974248941E-2</v>
      </c>
      <c r="S36" s="69">
        <v>-3.0303030303030276E-2</v>
      </c>
      <c r="T36" s="69">
        <v>4.4642857142858094E-3</v>
      </c>
    </row>
    <row r="37" spans="1:20">
      <c r="A37" s="65" t="s">
        <v>223</v>
      </c>
      <c r="B37" s="165">
        <v>-13</v>
      </c>
      <c r="C37" s="173">
        <v>-4</v>
      </c>
      <c r="D37" s="173">
        <v>-1</v>
      </c>
      <c r="E37" s="173">
        <v>-24</v>
      </c>
      <c r="F37" s="173">
        <v>6</v>
      </c>
      <c r="G37" s="165">
        <v>-23</v>
      </c>
      <c r="H37" s="173">
        <v>18</v>
      </c>
      <c r="I37" s="173">
        <v>89</v>
      </c>
      <c r="J37" s="173">
        <v>-2</v>
      </c>
      <c r="K37" s="173">
        <v>509</v>
      </c>
      <c r="L37" s="165">
        <v>614</v>
      </c>
      <c r="M37" s="173">
        <v>-69</v>
      </c>
      <c r="N37" s="173">
        <v>-423</v>
      </c>
      <c r="O37" s="173">
        <v>-8</v>
      </c>
      <c r="P37" s="173">
        <v>94</v>
      </c>
      <c r="Q37" s="165">
        <v>-406</v>
      </c>
      <c r="R37" s="173">
        <v>-4</v>
      </c>
      <c r="S37" s="173">
        <v>-2</v>
      </c>
      <c r="T37" s="173">
        <v>-5</v>
      </c>
    </row>
    <row r="38" spans="1:20" ht="7.5" customHeight="1">
      <c r="A38" s="65"/>
      <c r="B38" s="165"/>
      <c r="C38" s="173"/>
      <c r="D38" s="173"/>
      <c r="E38" s="173"/>
      <c r="F38" s="173"/>
      <c r="G38" s="165"/>
      <c r="H38" s="173"/>
      <c r="I38" s="173"/>
      <c r="J38" s="173"/>
      <c r="K38" s="173"/>
      <c r="L38" s="165"/>
      <c r="M38" s="173"/>
      <c r="N38" s="173"/>
      <c r="O38" s="173"/>
      <c r="P38" s="173"/>
      <c r="Q38" s="165"/>
      <c r="R38" s="173"/>
      <c r="S38" s="173"/>
      <c r="T38" s="173"/>
    </row>
    <row r="39" spans="1:20">
      <c r="A39" s="65" t="s">
        <v>221</v>
      </c>
      <c r="B39" s="35">
        <v>2076</v>
      </c>
      <c r="C39" s="66">
        <v>513</v>
      </c>
      <c r="D39" s="66">
        <v>496</v>
      </c>
      <c r="E39" s="66">
        <v>492</v>
      </c>
      <c r="F39" s="66">
        <v>470</v>
      </c>
      <c r="G39" s="35">
        <v>1971</v>
      </c>
      <c r="H39" s="66">
        <v>473</v>
      </c>
      <c r="I39" s="66">
        <v>387</v>
      </c>
      <c r="J39" s="66">
        <v>451</v>
      </c>
      <c r="K39" s="173">
        <v>-87</v>
      </c>
      <c r="L39" s="35">
        <v>1224</v>
      </c>
      <c r="M39" s="66">
        <v>531</v>
      </c>
      <c r="N39" s="66">
        <v>875</v>
      </c>
      <c r="O39" s="66">
        <v>440</v>
      </c>
      <c r="P39" s="173">
        <v>296</v>
      </c>
      <c r="Q39" s="35">
        <v>2142</v>
      </c>
      <c r="R39" s="66">
        <v>439</v>
      </c>
      <c r="S39" s="66">
        <v>464</v>
      </c>
      <c r="T39" s="66">
        <v>446</v>
      </c>
    </row>
    <row r="40" spans="1:20" ht="9.75" customHeight="1">
      <c r="A40" s="67" t="s">
        <v>7</v>
      </c>
      <c r="B40" s="23"/>
      <c r="C40" s="68"/>
      <c r="D40" s="68">
        <v>-3.3138401559454245E-2</v>
      </c>
      <c r="E40" s="68">
        <v>-8.0645161290322509E-3</v>
      </c>
      <c r="F40" s="68">
        <v>-4.471544715447151E-2</v>
      </c>
      <c r="G40" s="23"/>
      <c r="H40" s="68">
        <v>6.382978723404209E-3</v>
      </c>
      <c r="I40" s="68">
        <v>-0.18181818181818177</v>
      </c>
      <c r="J40" s="68">
        <v>0.1653746770025839</v>
      </c>
      <c r="K40" s="80" t="s">
        <v>34</v>
      </c>
      <c r="L40" s="23"/>
      <c r="M40" s="80" t="s">
        <v>34</v>
      </c>
      <c r="N40" s="68">
        <v>0.64783427495291912</v>
      </c>
      <c r="O40" s="68">
        <v>-0.49714285714285711</v>
      </c>
      <c r="P40" s="68">
        <v>-0.32727272727272727</v>
      </c>
      <c r="Q40" s="23"/>
      <c r="R40" s="68">
        <v>0.48310810810810811</v>
      </c>
      <c r="S40" s="68">
        <v>5.6947608200455635E-2</v>
      </c>
      <c r="T40" s="68">
        <v>-3.8793103448275912E-2</v>
      </c>
    </row>
    <row r="41" spans="1:20" ht="12.75" customHeight="1">
      <c r="A41" s="67" t="s">
        <v>8</v>
      </c>
      <c r="B41" s="23"/>
      <c r="C41" s="69"/>
      <c r="D41" s="69"/>
      <c r="E41" s="69"/>
      <c r="F41" s="69"/>
      <c r="G41" s="23">
        <v>-5.0578034682080886E-2</v>
      </c>
      <c r="H41" s="69">
        <v>-7.7972709551656916E-2</v>
      </c>
      <c r="I41" s="69">
        <v>-0.219758064516129</v>
      </c>
      <c r="J41" s="69">
        <v>-8.333333333333337E-2</v>
      </c>
      <c r="K41" s="80" t="s">
        <v>34</v>
      </c>
      <c r="L41" s="23">
        <v>-0.37899543378995437</v>
      </c>
      <c r="M41" s="69">
        <v>0.12262156448202965</v>
      </c>
      <c r="N41" s="69">
        <v>1.260981912144703</v>
      </c>
      <c r="O41" s="69">
        <v>-2.4390243902439046E-2</v>
      </c>
      <c r="P41" s="80" t="s">
        <v>34</v>
      </c>
      <c r="Q41" s="23">
        <v>0.75</v>
      </c>
      <c r="R41" s="69">
        <v>-0.17325800376647837</v>
      </c>
      <c r="S41" s="69">
        <v>-0.46971428571428575</v>
      </c>
      <c r="T41" s="69">
        <v>1.3636363636363669E-2</v>
      </c>
    </row>
    <row r="42" spans="1:20">
      <c r="A42" s="65" t="s">
        <v>75</v>
      </c>
      <c r="B42" s="35">
        <v>445</v>
      </c>
      <c r="C42" s="137">
        <v>92</v>
      </c>
      <c r="D42" s="137">
        <v>82</v>
      </c>
      <c r="E42" s="137">
        <v>107</v>
      </c>
      <c r="F42" s="137">
        <v>122</v>
      </c>
      <c r="G42" s="35">
        <v>403</v>
      </c>
      <c r="H42" s="137">
        <v>121</v>
      </c>
      <c r="I42" s="137">
        <v>119</v>
      </c>
      <c r="J42" s="137">
        <v>113</v>
      </c>
      <c r="K42" s="137">
        <v>117</v>
      </c>
      <c r="L42" s="35">
        <v>470</v>
      </c>
      <c r="M42" s="137">
        <v>106</v>
      </c>
      <c r="N42" s="137">
        <v>141</v>
      </c>
      <c r="O42" s="137">
        <v>207</v>
      </c>
      <c r="P42" s="137">
        <v>115</v>
      </c>
      <c r="Q42" s="35">
        <v>569</v>
      </c>
      <c r="R42" s="137">
        <v>49</v>
      </c>
      <c r="S42" s="137">
        <v>163</v>
      </c>
      <c r="T42" s="137">
        <v>91</v>
      </c>
    </row>
    <row r="43" spans="1:20" ht="9.75" customHeight="1">
      <c r="A43" s="67" t="s">
        <v>7</v>
      </c>
      <c r="B43" s="23"/>
      <c r="C43" s="68"/>
      <c r="D43" s="68">
        <v>-0.10869565217391308</v>
      </c>
      <c r="E43" s="68">
        <v>0.30487804878048785</v>
      </c>
      <c r="F43" s="68">
        <v>0.14018691588785037</v>
      </c>
      <c r="G43" s="23"/>
      <c r="H43" s="68">
        <v>-8.1967213114754189E-3</v>
      </c>
      <c r="I43" s="68">
        <v>-1.6528925619834656E-2</v>
      </c>
      <c r="J43" s="68">
        <v>-5.0420168067226934E-2</v>
      </c>
      <c r="K43" s="68">
        <v>3.539823008849563E-2</v>
      </c>
      <c r="L43" s="23"/>
      <c r="M43" s="68">
        <v>-9.4017094017094016E-2</v>
      </c>
      <c r="N43" s="68">
        <v>0.33018867924528306</v>
      </c>
      <c r="O43" s="68">
        <v>0.46808510638297873</v>
      </c>
      <c r="P43" s="68">
        <v>-0.44444444444444442</v>
      </c>
      <c r="Q43" s="23"/>
      <c r="R43" s="68">
        <v>-0.57391304347826089</v>
      </c>
      <c r="S43" s="68">
        <v>2.3265306122448979</v>
      </c>
      <c r="T43" s="68">
        <v>-0.44171779141104295</v>
      </c>
    </row>
    <row r="44" spans="1:20" ht="11.25" customHeight="1">
      <c r="A44" s="67" t="s">
        <v>8</v>
      </c>
      <c r="B44" s="23"/>
      <c r="C44" s="69"/>
      <c r="D44" s="69"/>
      <c r="E44" s="69"/>
      <c r="F44" s="69"/>
      <c r="G44" s="23">
        <v>-9.4382022471910076E-2</v>
      </c>
      <c r="H44" s="69">
        <v>0.31521739130434789</v>
      </c>
      <c r="I44" s="69">
        <v>0.45121951219512191</v>
      </c>
      <c r="J44" s="69">
        <v>5.6074766355140193E-2</v>
      </c>
      <c r="K44" s="69">
        <v>-4.0983606557377095E-2</v>
      </c>
      <c r="L44" s="23">
        <v>0.16625310173697261</v>
      </c>
      <c r="M44" s="69">
        <v>-0.12396694214876036</v>
      </c>
      <c r="N44" s="69">
        <v>0.18487394957983194</v>
      </c>
      <c r="O44" s="69">
        <v>0.83185840707964598</v>
      </c>
      <c r="P44" s="69">
        <v>-1.7094017094017144E-2</v>
      </c>
      <c r="Q44" s="23">
        <v>0.21063829787234045</v>
      </c>
      <c r="R44" s="69">
        <v>-0.53773584905660377</v>
      </c>
      <c r="S44" s="69">
        <v>0.15602836879432624</v>
      </c>
      <c r="T44" s="69">
        <v>-0.56038647342995174</v>
      </c>
    </row>
    <row r="45" spans="1:20">
      <c r="A45" s="65" t="s">
        <v>160</v>
      </c>
      <c r="B45" s="35">
        <v>399</v>
      </c>
      <c r="C45" s="137">
        <v>102</v>
      </c>
      <c r="D45" s="137">
        <v>97</v>
      </c>
      <c r="E45" s="137">
        <v>109</v>
      </c>
      <c r="F45" s="137">
        <v>88</v>
      </c>
      <c r="G45" s="35">
        <v>396</v>
      </c>
      <c r="H45" s="137">
        <v>89</v>
      </c>
      <c r="I45" s="137">
        <v>66</v>
      </c>
      <c r="J45" s="137">
        <v>81</v>
      </c>
      <c r="K45" s="173">
        <v>-49</v>
      </c>
      <c r="L45" s="35">
        <v>187</v>
      </c>
      <c r="M45" s="137">
        <v>104</v>
      </c>
      <c r="N45" s="137">
        <v>172</v>
      </c>
      <c r="O45" s="137">
        <v>58</v>
      </c>
      <c r="P45" s="173">
        <v>47</v>
      </c>
      <c r="Q45" s="35">
        <v>381</v>
      </c>
      <c r="R45" s="137">
        <v>95</v>
      </c>
      <c r="S45" s="137">
        <v>72</v>
      </c>
      <c r="T45" s="137">
        <v>55</v>
      </c>
    </row>
    <row r="46" spans="1:20" ht="9" customHeight="1">
      <c r="A46" s="67" t="s">
        <v>7</v>
      </c>
      <c r="B46" s="23"/>
      <c r="C46" s="68"/>
      <c r="D46" s="68">
        <v>-4.9019607843137303E-2</v>
      </c>
      <c r="E46" s="68">
        <v>0.12371134020618557</v>
      </c>
      <c r="F46" s="68">
        <v>-0.19266055045871555</v>
      </c>
      <c r="G46" s="23"/>
      <c r="H46" s="68">
        <v>1.1363636363636465E-2</v>
      </c>
      <c r="I46" s="68">
        <v>-0.2584269662921348</v>
      </c>
      <c r="J46" s="68">
        <v>0.22727272727272729</v>
      </c>
      <c r="K46" s="80" t="s">
        <v>34</v>
      </c>
      <c r="L46" s="23"/>
      <c r="M46" s="80" t="s">
        <v>34</v>
      </c>
      <c r="N46" s="68">
        <v>0.65384615384615374</v>
      </c>
      <c r="O46" s="68">
        <v>-0.66279069767441867</v>
      </c>
      <c r="P46" s="68">
        <v>-0.18965517241379315</v>
      </c>
      <c r="Q46" s="23"/>
      <c r="R46" s="68">
        <v>1.021276595744681</v>
      </c>
      <c r="S46" s="68">
        <v>-0.24210526315789471</v>
      </c>
      <c r="T46" s="68">
        <v>-0.23611111111111116</v>
      </c>
    </row>
    <row r="47" spans="1:20" ht="11.25" customHeight="1">
      <c r="A47" s="67" t="s">
        <v>8</v>
      </c>
      <c r="B47" s="23"/>
      <c r="C47" s="69"/>
      <c r="D47" s="69"/>
      <c r="E47" s="69"/>
      <c r="F47" s="69"/>
      <c r="G47" s="23">
        <v>-7.5187969924812581E-3</v>
      </c>
      <c r="H47" s="69">
        <v>-0.12745098039215685</v>
      </c>
      <c r="I47" s="69">
        <v>-0.31958762886597936</v>
      </c>
      <c r="J47" s="69">
        <v>-0.25688073394495414</v>
      </c>
      <c r="K47" s="80" t="s">
        <v>34</v>
      </c>
      <c r="L47" s="23">
        <v>-0.52777777777777779</v>
      </c>
      <c r="M47" s="69">
        <v>0.1685393258426966</v>
      </c>
      <c r="N47" s="69">
        <v>1.606060606060606</v>
      </c>
      <c r="O47" s="69">
        <v>-0.28395061728395066</v>
      </c>
      <c r="P47" s="80" t="s">
        <v>34</v>
      </c>
      <c r="Q47" s="23">
        <v>1.0374331550802141</v>
      </c>
      <c r="R47" s="69">
        <v>-8.6538461538461564E-2</v>
      </c>
      <c r="S47" s="69">
        <v>-0.58139534883720922</v>
      </c>
      <c r="T47" s="69">
        <v>-5.1724137931034475E-2</v>
      </c>
    </row>
    <row r="48" spans="1:20">
      <c r="A48" s="65" t="s">
        <v>322</v>
      </c>
      <c r="B48" s="35">
        <v>1232</v>
      </c>
      <c r="C48" s="66">
        <v>319</v>
      </c>
      <c r="D48" s="66">
        <v>317</v>
      </c>
      <c r="E48" s="66">
        <v>276</v>
      </c>
      <c r="F48" s="137">
        <v>260</v>
      </c>
      <c r="G48" s="35">
        <v>1172</v>
      </c>
      <c r="H48" s="66">
        <v>263</v>
      </c>
      <c r="I48" s="66">
        <v>202</v>
      </c>
      <c r="J48" s="66">
        <v>257</v>
      </c>
      <c r="K48" s="173">
        <v>-155</v>
      </c>
      <c r="L48" s="35">
        <v>567</v>
      </c>
      <c r="M48" s="66">
        <v>321</v>
      </c>
      <c r="N48" s="66">
        <v>562</v>
      </c>
      <c r="O48" s="66">
        <v>175</v>
      </c>
      <c r="P48" s="173">
        <v>134</v>
      </c>
      <c r="Q48" s="35">
        <v>1192</v>
      </c>
      <c r="R48" s="66">
        <v>295</v>
      </c>
      <c r="S48" s="66">
        <v>229</v>
      </c>
      <c r="T48" s="66">
        <v>300</v>
      </c>
    </row>
    <row r="49" spans="1:20" ht="10.5" customHeight="1">
      <c r="A49" s="67" t="s">
        <v>7</v>
      </c>
      <c r="B49" s="23"/>
      <c r="C49" s="68"/>
      <c r="D49" s="68">
        <v>-6.2695924764890609E-3</v>
      </c>
      <c r="E49" s="68">
        <v>-0.12933753943217663</v>
      </c>
      <c r="F49" s="68">
        <v>-5.7971014492753659E-2</v>
      </c>
      <c r="G49" s="23"/>
      <c r="H49" s="68">
        <v>1.1538461538461497E-2</v>
      </c>
      <c r="I49" s="68">
        <v>-0.23193916349809884</v>
      </c>
      <c r="J49" s="68">
        <v>0.2722772277227723</v>
      </c>
      <c r="K49" s="80" t="s">
        <v>34</v>
      </c>
      <c r="L49" s="23"/>
      <c r="M49" s="80" t="s">
        <v>34</v>
      </c>
      <c r="N49" s="68">
        <v>0.75077881619937692</v>
      </c>
      <c r="O49" s="68">
        <v>-0.68861209964412806</v>
      </c>
      <c r="P49" s="68">
        <v>-0.23428571428571432</v>
      </c>
      <c r="Q49" s="23"/>
      <c r="R49" s="68">
        <v>1.2014925373134329</v>
      </c>
      <c r="S49" s="68">
        <v>-0.22372881355932206</v>
      </c>
      <c r="T49" s="68">
        <v>0.31004366812227069</v>
      </c>
    </row>
    <row r="50" spans="1:20" ht="11.25" customHeight="1">
      <c r="A50" s="67" t="s">
        <v>8</v>
      </c>
      <c r="B50" s="23"/>
      <c r="C50" s="69"/>
      <c r="D50" s="69"/>
      <c r="E50" s="69"/>
      <c r="F50" s="69"/>
      <c r="G50" s="23">
        <v>-4.870129870129869E-2</v>
      </c>
      <c r="H50" s="69">
        <v>-0.17554858934169282</v>
      </c>
      <c r="I50" s="69">
        <v>-0.36277602523659302</v>
      </c>
      <c r="J50" s="69">
        <v>-6.88405797101449E-2</v>
      </c>
      <c r="K50" s="80" t="s">
        <v>34</v>
      </c>
      <c r="L50" s="23">
        <v>-0.5162116040955631</v>
      </c>
      <c r="M50" s="69">
        <v>0.22053231939163509</v>
      </c>
      <c r="N50" s="69">
        <v>1.782178217821782</v>
      </c>
      <c r="O50" s="69">
        <v>-0.31906614785992216</v>
      </c>
      <c r="P50" s="80" t="s">
        <v>34</v>
      </c>
      <c r="Q50" s="23">
        <v>1.1022927689594355</v>
      </c>
      <c r="R50" s="69">
        <v>-8.0996884735202501E-2</v>
      </c>
      <c r="S50" s="69">
        <v>-0.592526690391459</v>
      </c>
      <c r="T50" s="69">
        <v>0.71428571428571419</v>
      </c>
    </row>
    <row r="51" spans="1:20" ht="24">
      <c r="A51" s="84" t="s">
        <v>321</v>
      </c>
      <c r="B51" s="35">
        <v>1222.25</v>
      </c>
      <c r="C51" s="205">
        <v>315.95999999999998</v>
      </c>
      <c r="D51" s="205">
        <v>316.24</v>
      </c>
      <c r="E51" s="205">
        <v>257.76</v>
      </c>
      <c r="F51" s="137">
        <v>264.56</v>
      </c>
      <c r="G51" s="35">
        <v>1154.52</v>
      </c>
      <c r="H51" s="205">
        <v>276.86</v>
      </c>
      <c r="I51" s="205">
        <v>270.52999999999997</v>
      </c>
      <c r="J51" s="205">
        <v>255.46</v>
      </c>
      <c r="K51" s="137">
        <v>236.92999999999995</v>
      </c>
      <c r="L51" s="35">
        <v>1039.78</v>
      </c>
      <c r="M51" s="205">
        <v>267.87</v>
      </c>
      <c r="N51" s="205">
        <v>236.29000000000002</v>
      </c>
      <c r="O51" s="205">
        <v>168.84</v>
      </c>
      <c r="P51" s="137">
        <v>206.37999999999994</v>
      </c>
      <c r="Q51" s="35">
        <v>879.38</v>
      </c>
      <c r="R51" s="205">
        <v>291.92</v>
      </c>
      <c r="S51" s="205">
        <v>227.46</v>
      </c>
      <c r="T51" s="205">
        <v>296.14999999999998</v>
      </c>
    </row>
    <row r="52" spans="1:20" ht="3.75" customHeight="1">
      <c r="A52" s="210"/>
      <c r="B52" s="35"/>
      <c r="C52" s="205"/>
      <c r="D52" s="205"/>
      <c r="E52" s="205"/>
      <c r="F52" s="137"/>
      <c r="G52" s="35"/>
      <c r="H52" s="205"/>
      <c r="I52" s="205"/>
      <c r="J52" s="205"/>
      <c r="K52" s="137"/>
      <c r="L52" s="35"/>
      <c r="M52" s="205"/>
      <c r="N52" s="205"/>
      <c r="O52" s="205"/>
      <c r="P52" s="137"/>
      <c r="Q52" s="35"/>
      <c r="R52" s="205"/>
      <c r="S52" s="205"/>
      <c r="T52" s="205"/>
    </row>
    <row r="53" spans="1:20">
      <c r="A53" s="65" t="s">
        <v>164</v>
      </c>
      <c r="B53" s="35">
        <v>2793</v>
      </c>
      <c r="C53" s="72">
        <v>693</v>
      </c>
      <c r="D53" s="72">
        <v>673</v>
      </c>
      <c r="E53" s="72">
        <v>678</v>
      </c>
      <c r="F53" s="66">
        <v>655</v>
      </c>
      <c r="G53" s="35">
        <v>2699</v>
      </c>
      <c r="H53" s="72">
        <v>677</v>
      </c>
      <c r="I53" s="72">
        <v>598</v>
      </c>
      <c r="J53" s="72">
        <v>669</v>
      </c>
      <c r="K53" s="66">
        <v>130</v>
      </c>
      <c r="L53" s="35">
        <v>2074</v>
      </c>
      <c r="M53" s="72">
        <v>738</v>
      </c>
      <c r="N53" s="72">
        <v>1079</v>
      </c>
      <c r="O53" s="72">
        <v>665</v>
      </c>
      <c r="P53" s="66">
        <v>521</v>
      </c>
      <c r="Q53" s="35">
        <v>3003</v>
      </c>
      <c r="R53" s="72">
        <v>651</v>
      </c>
      <c r="S53" s="72">
        <v>682</v>
      </c>
      <c r="T53" s="72">
        <v>668</v>
      </c>
    </row>
    <row r="54" spans="1:20" ht="9" customHeight="1">
      <c r="A54" s="67" t="s">
        <v>7</v>
      </c>
      <c r="B54" s="23"/>
      <c r="C54" s="68"/>
      <c r="D54" s="68">
        <v>-2.8860028860028808E-2</v>
      </c>
      <c r="E54" s="68">
        <v>7.429420505200568E-3</v>
      </c>
      <c r="F54" s="68">
        <v>-3.3923303834808238E-2</v>
      </c>
      <c r="G54" s="23"/>
      <c r="H54" s="68">
        <v>3.3587786259541952E-2</v>
      </c>
      <c r="I54" s="68">
        <v>-0.11669128508124071</v>
      </c>
      <c r="J54" s="68">
        <v>0.11872909698996659</v>
      </c>
      <c r="K54" s="68">
        <v>-0.8056801195814649</v>
      </c>
      <c r="L54" s="23"/>
      <c r="M54" s="68">
        <v>4.6769230769230772</v>
      </c>
      <c r="N54" s="68">
        <v>0.46205962059620598</v>
      </c>
      <c r="O54" s="68">
        <v>-0.38368860055607046</v>
      </c>
      <c r="P54" s="68">
        <v>-0.2165413533834587</v>
      </c>
      <c r="Q54" s="23"/>
      <c r="R54" s="68">
        <v>0.24952015355086377</v>
      </c>
      <c r="S54" s="68">
        <v>4.7619047619047672E-2</v>
      </c>
      <c r="T54" s="68">
        <v>-2.0527859237536639E-2</v>
      </c>
    </row>
    <row r="55" spans="1:20" ht="11.25" customHeight="1">
      <c r="A55" s="67" t="s">
        <v>8</v>
      </c>
      <c r="B55" s="23"/>
      <c r="C55" s="69"/>
      <c r="D55" s="69"/>
      <c r="E55" s="69"/>
      <c r="F55" s="69"/>
      <c r="G55" s="23">
        <v>-3.365556749015397E-2</v>
      </c>
      <c r="H55" s="69">
        <v>-2.3088023088023046E-2</v>
      </c>
      <c r="I55" s="69">
        <v>-0.11144130757800896</v>
      </c>
      <c r="J55" s="69">
        <v>-1.3274336283185861E-2</v>
      </c>
      <c r="K55" s="69">
        <v>-0.80152671755725191</v>
      </c>
      <c r="L55" s="23">
        <v>-0.23156724712856613</v>
      </c>
      <c r="M55" s="69">
        <v>9.0103397341211311E-2</v>
      </c>
      <c r="N55" s="69">
        <v>0.80434782608695654</v>
      </c>
      <c r="O55" s="69">
        <v>-5.9790732436472149E-3</v>
      </c>
      <c r="P55" s="69">
        <v>3.0076923076923077</v>
      </c>
      <c r="Q55" s="23">
        <v>0.44792671166827391</v>
      </c>
      <c r="R55" s="69">
        <v>-0.11788617886178865</v>
      </c>
      <c r="S55" s="69">
        <v>-0.36793327154772937</v>
      </c>
      <c r="T55" s="69">
        <v>4.5112781954887993E-3</v>
      </c>
    </row>
    <row r="56" spans="1:20" ht="24">
      <c r="A56" s="84" t="s">
        <v>226</v>
      </c>
      <c r="B56" s="35">
        <v>2780</v>
      </c>
      <c r="C56" s="205">
        <v>689</v>
      </c>
      <c r="D56" s="205">
        <v>672</v>
      </c>
      <c r="E56" s="205">
        <v>654</v>
      </c>
      <c r="F56" s="205">
        <v>661</v>
      </c>
      <c r="G56" s="35">
        <v>2676</v>
      </c>
      <c r="H56" s="205">
        <v>695</v>
      </c>
      <c r="I56" s="205">
        <v>687</v>
      </c>
      <c r="J56" s="205">
        <v>667</v>
      </c>
      <c r="K56" s="205">
        <v>639</v>
      </c>
      <c r="L56" s="35">
        <v>2688</v>
      </c>
      <c r="M56" s="205">
        <v>669</v>
      </c>
      <c r="N56" s="205">
        <v>656</v>
      </c>
      <c r="O56" s="205">
        <v>657</v>
      </c>
      <c r="P56" s="205">
        <v>615</v>
      </c>
      <c r="Q56" s="35">
        <v>2597</v>
      </c>
      <c r="R56" s="205">
        <v>647</v>
      </c>
      <c r="S56" s="205">
        <v>680</v>
      </c>
      <c r="T56" s="205">
        <v>663</v>
      </c>
    </row>
    <row r="57" spans="1:20" ht="9.75" customHeight="1">
      <c r="A57" s="67" t="s">
        <v>7</v>
      </c>
      <c r="B57" s="23"/>
      <c r="C57" s="68"/>
      <c r="D57" s="68">
        <v>-2.4673439767779359E-2</v>
      </c>
      <c r="E57" s="68">
        <v>-2.6785714285714302E-2</v>
      </c>
      <c r="F57" s="68">
        <v>1.0703363914372988E-2</v>
      </c>
      <c r="G57" s="23"/>
      <c r="H57" s="68">
        <v>5.1437216338880543E-2</v>
      </c>
      <c r="I57" s="68">
        <v>-1.151079136690647E-2</v>
      </c>
      <c r="J57" s="68">
        <v>-2.911208151382827E-2</v>
      </c>
      <c r="K57" s="68">
        <v>-4.1979010494752611E-2</v>
      </c>
      <c r="L57" s="23"/>
      <c r="M57" s="68">
        <v>4.6948356807511749E-2</v>
      </c>
      <c r="N57" s="68">
        <v>-1.9431988041853532E-2</v>
      </c>
      <c r="O57" s="68">
        <v>1.5243902439023849E-3</v>
      </c>
      <c r="P57" s="68">
        <v>-6.3926940639269403E-2</v>
      </c>
      <c r="Q57" s="23"/>
      <c r="R57" s="68">
        <v>5.2032520325203224E-2</v>
      </c>
      <c r="S57" s="68">
        <v>5.1004636785162205E-2</v>
      </c>
      <c r="T57" s="68">
        <v>-2.5000000000000022E-2</v>
      </c>
    </row>
    <row r="58" spans="1:20" ht="9" customHeight="1">
      <c r="A58" s="67" t="s">
        <v>8</v>
      </c>
      <c r="B58" s="23"/>
      <c r="C58" s="69"/>
      <c r="D58" s="69"/>
      <c r="E58" s="69"/>
      <c r="F58" s="69"/>
      <c r="G58" s="23">
        <v>-3.7410071942446055E-2</v>
      </c>
      <c r="H58" s="69">
        <v>8.7082728592162706E-3</v>
      </c>
      <c r="I58" s="69">
        <v>2.2321428571428603E-2</v>
      </c>
      <c r="J58" s="69">
        <v>1.9877675840978659E-2</v>
      </c>
      <c r="K58" s="69">
        <v>-3.3282904689863835E-2</v>
      </c>
      <c r="L58" s="23">
        <v>4.484304932735439E-3</v>
      </c>
      <c r="M58" s="69">
        <v>-3.7410071942446055E-2</v>
      </c>
      <c r="N58" s="69">
        <v>-4.5123726346433801E-2</v>
      </c>
      <c r="O58" s="69">
        <v>-1.4992503748125885E-2</v>
      </c>
      <c r="P58" s="69">
        <v>-3.7558685446009377E-2</v>
      </c>
      <c r="Q58" s="23">
        <v>-3.385416666666663E-2</v>
      </c>
      <c r="R58" s="69">
        <v>-3.2884902840059738E-2</v>
      </c>
      <c r="S58" s="69">
        <v>3.6585365853658569E-2</v>
      </c>
      <c r="T58" s="69">
        <v>9.1324200913243114E-3</v>
      </c>
    </row>
    <row r="59" spans="1:20">
      <c r="A59" s="38" t="s">
        <v>62</v>
      </c>
      <c r="B59" s="39"/>
      <c r="C59" s="47"/>
      <c r="D59" s="47"/>
      <c r="E59" s="47"/>
      <c r="F59" s="47"/>
      <c r="G59" s="39"/>
      <c r="H59" s="47"/>
      <c r="I59" s="47"/>
      <c r="J59" s="47"/>
      <c r="K59" s="47"/>
      <c r="L59" s="39"/>
      <c r="M59" s="47"/>
      <c r="N59" s="47"/>
      <c r="O59" s="47"/>
      <c r="P59" s="47"/>
      <c r="Q59" s="39"/>
      <c r="R59" s="47"/>
      <c r="S59" s="47"/>
      <c r="T59" s="47"/>
    </row>
    <row r="60" spans="1:20">
      <c r="A60" s="65" t="s">
        <v>12</v>
      </c>
      <c r="B60" s="62">
        <v>2064</v>
      </c>
      <c r="C60" s="66">
        <v>600</v>
      </c>
      <c r="D60" s="66">
        <v>465</v>
      </c>
      <c r="E60" s="66">
        <v>573</v>
      </c>
      <c r="F60" s="66">
        <v>587</v>
      </c>
      <c r="G60" s="62">
        <v>2225</v>
      </c>
      <c r="H60" s="66">
        <v>516</v>
      </c>
      <c r="I60" s="66">
        <v>507</v>
      </c>
      <c r="J60" s="66">
        <v>583</v>
      </c>
      <c r="K60" s="66">
        <v>600</v>
      </c>
      <c r="L60" s="62">
        <v>2206</v>
      </c>
      <c r="M60" s="66">
        <v>471</v>
      </c>
      <c r="N60" s="66">
        <v>416</v>
      </c>
      <c r="O60" s="66">
        <v>484</v>
      </c>
      <c r="P60" s="66">
        <v>476</v>
      </c>
      <c r="Q60" s="62">
        <v>1847</v>
      </c>
      <c r="R60" s="66">
        <v>611</v>
      </c>
      <c r="S60" s="66">
        <v>334</v>
      </c>
      <c r="T60" s="66">
        <v>561</v>
      </c>
    </row>
    <row r="61" spans="1:20" ht="12" customHeight="1">
      <c r="A61" s="67" t="s">
        <v>7</v>
      </c>
      <c r="B61" s="23"/>
      <c r="C61" s="68"/>
      <c r="D61" s="68">
        <v>-0.22499999999999998</v>
      </c>
      <c r="E61" s="68">
        <v>0.23225806451612896</v>
      </c>
      <c r="F61" s="68">
        <v>2.4432809773123898E-2</v>
      </c>
      <c r="G61" s="23"/>
      <c r="H61" s="68">
        <v>-0.12095400340715501</v>
      </c>
      <c r="I61" s="68">
        <v>-1.744186046511631E-2</v>
      </c>
      <c r="J61" s="68">
        <v>0.14990138067061154</v>
      </c>
      <c r="K61" s="68">
        <v>2.9159519725557415E-2</v>
      </c>
      <c r="L61" s="23"/>
      <c r="M61" s="68">
        <v>-0.21499999999999997</v>
      </c>
      <c r="N61" s="68">
        <v>-0.11677282377919318</v>
      </c>
      <c r="O61" s="68">
        <v>0.16346153846153855</v>
      </c>
      <c r="P61" s="68">
        <v>-1.6528925619834656E-2</v>
      </c>
      <c r="Q61" s="23"/>
      <c r="R61" s="68">
        <v>0.28361344537815136</v>
      </c>
      <c r="S61" s="68">
        <v>-0.45335515548281502</v>
      </c>
      <c r="T61" s="68">
        <v>0.67964071856287434</v>
      </c>
    </row>
    <row r="62" spans="1:20" ht="10.5" customHeight="1">
      <c r="A62" s="67" t="s">
        <v>8</v>
      </c>
      <c r="B62" s="23"/>
      <c r="C62" s="69"/>
      <c r="D62" s="69"/>
      <c r="E62" s="69"/>
      <c r="F62" s="69"/>
      <c r="G62" s="23">
        <v>7.8003875968992276E-2</v>
      </c>
      <c r="H62" s="69">
        <v>-0.14000000000000001</v>
      </c>
      <c r="I62" s="69">
        <v>9.0322580645161299E-2</v>
      </c>
      <c r="J62" s="69">
        <v>1.7452006980802848E-2</v>
      </c>
      <c r="K62" s="69">
        <v>2.2146507666098714E-2</v>
      </c>
      <c r="L62" s="23">
        <v>-8.5393258426966767E-3</v>
      </c>
      <c r="M62" s="69">
        <v>-8.7209302325581439E-2</v>
      </c>
      <c r="N62" s="69">
        <v>-0.17948717948717952</v>
      </c>
      <c r="O62" s="69">
        <v>-0.16981132075471694</v>
      </c>
      <c r="P62" s="69">
        <v>-0.20666666666666667</v>
      </c>
      <c r="Q62" s="23">
        <v>-0.16273798730734357</v>
      </c>
      <c r="R62" s="69">
        <v>0.29723991507430991</v>
      </c>
      <c r="S62" s="69">
        <v>-0.19711538461538458</v>
      </c>
      <c r="T62" s="69">
        <v>0.15909090909090917</v>
      </c>
    </row>
    <row r="63" spans="1:20">
      <c r="A63" s="65" t="s">
        <v>38</v>
      </c>
      <c r="B63" s="62">
        <v>834</v>
      </c>
      <c r="C63" s="66">
        <v>210</v>
      </c>
      <c r="D63" s="66">
        <v>219</v>
      </c>
      <c r="E63" s="66">
        <v>170</v>
      </c>
      <c r="F63" s="66">
        <v>226</v>
      </c>
      <c r="G63" s="62">
        <v>825</v>
      </c>
      <c r="H63" s="66">
        <v>205</v>
      </c>
      <c r="I63" s="66">
        <v>313</v>
      </c>
      <c r="J63" s="66">
        <v>233</v>
      </c>
      <c r="K63" s="66">
        <v>225</v>
      </c>
      <c r="L63" s="62">
        <v>976</v>
      </c>
      <c r="M63" s="66">
        <v>210</v>
      </c>
      <c r="N63" s="66">
        <v>333</v>
      </c>
      <c r="O63" s="66">
        <v>145</v>
      </c>
      <c r="P63" s="66">
        <v>193</v>
      </c>
      <c r="Q63" s="62">
        <v>881</v>
      </c>
      <c r="R63" s="66">
        <v>200</v>
      </c>
      <c r="S63" s="66">
        <v>201</v>
      </c>
      <c r="T63" s="66">
        <v>272</v>
      </c>
    </row>
    <row r="64" spans="1:20" ht="11.25" customHeight="1">
      <c r="A64" s="67" t="s">
        <v>7</v>
      </c>
      <c r="B64" s="23"/>
      <c r="C64" s="68"/>
      <c r="D64" s="68">
        <v>4.2857142857142927E-2</v>
      </c>
      <c r="E64" s="68">
        <v>-0.22374429223744297</v>
      </c>
      <c r="F64" s="68">
        <v>0.32941176470588229</v>
      </c>
      <c r="G64" s="23"/>
      <c r="H64" s="68">
        <v>-9.2920353982300918E-2</v>
      </c>
      <c r="I64" s="68">
        <v>0.52682926829268295</v>
      </c>
      <c r="J64" s="68">
        <v>-0.25559105431309903</v>
      </c>
      <c r="K64" s="68">
        <v>-3.4334763948497882E-2</v>
      </c>
      <c r="L64" s="23"/>
      <c r="M64" s="68">
        <v>-6.6666666666666652E-2</v>
      </c>
      <c r="N64" s="68">
        <v>0.58571428571428563</v>
      </c>
      <c r="O64" s="68">
        <v>-0.5645645645645645</v>
      </c>
      <c r="P64" s="68">
        <v>0.33103448275862069</v>
      </c>
      <c r="Q64" s="23"/>
      <c r="R64" s="68">
        <v>3.6269430051813378E-2</v>
      </c>
      <c r="S64" s="68">
        <v>4.9999999999998934E-3</v>
      </c>
      <c r="T64" s="68">
        <v>0.3532338308457712</v>
      </c>
    </row>
    <row r="65" spans="1:20" ht="10.5" customHeight="1">
      <c r="A65" s="67" t="s">
        <v>8</v>
      </c>
      <c r="B65" s="23"/>
      <c r="C65" s="69"/>
      <c r="D65" s="69"/>
      <c r="E65" s="69"/>
      <c r="F65" s="69"/>
      <c r="G65" s="23">
        <v>-1.0791366906474864E-2</v>
      </c>
      <c r="H65" s="69">
        <v>-2.3809523809523836E-2</v>
      </c>
      <c r="I65" s="69">
        <v>0.42922374429223753</v>
      </c>
      <c r="J65" s="69">
        <v>0.37058823529411766</v>
      </c>
      <c r="K65" s="69">
        <v>-4.4247787610619538E-3</v>
      </c>
      <c r="L65" s="23">
        <v>0.1830303030303031</v>
      </c>
      <c r="M65" s="69">
        <v>2.4390243902439046E-2</v>
      </c>
      <c r="N65" s="69">
        <v>6.3897763578274702E-2</v>
      </c>
      <c r="O65" s="69">
        <v>-0.37768240343347637</v>
      </c>
      <c r="P65" s="69">
        <v>-0.14222222222222225</v>
      </c>
      <c r="Q65" s="23">
        <v>-9.7336065573770503E-2</v>
      </c>
      <c r="R65" s="69">
        <v>-4.7619047619047672E-2</v>
      </c>
      <c r="S65" s="69">
        <v>-0.39639639639639634</v>
      </c>
      <c r="T65" s="69">
        <v>0.87586206896551722</v>
      </c>
    </row>
    <row r="66" spans="1:20">
      <c r="A66" s="65" t="s">
        <v>201</v>
      </c>
      <c r="B66" s="62">
        <v>132</v>
      </c>
      <c r="C66" s="66">
        <v>10</v>
      </c>
      <c r="D66" s="66">
        <v>16</v>
      </c>
      <c r="E66" s="66">
        <v>46</v>
      </c>
      <c r="F66" s="66">
        <v>22</v>
      </c>
      <c r="G66" s="62">
        <v>94</v>
      </c>
      <c r="H66" s="66">
        <v>7</v>
      </c>
      <c r="I66" s="173">
        <v>-58</v>
      </c>
      <c r="J66" s="66">
        <v>8</v>
      </c>
      <c r="K66" s="66">
        <v>270</v>
      </c>
      <c r="L66" s="62">
        <v>227</v>
      </c>
      <c r="M66" s="66">
        <v>39</v>
      </c>
      <c r="N66" s="66">
        <v>340</v>
      </c>
      <c r="O66" s="66">
        <v>14</v>
      </c>
      <c r="P66" s="66">
        <v>14</v>
      </c>
      <c r="Q66" s="62">
        <v>407</v>
      </c>
      <c r="R66" s="66">
        <v>7</v>
      </c>
      <c r="S66" s="66">
        <v>19</v>
      </c>
      <c r="T66" s="66">
        <v>1</v>
      </c>
    </row>
    <row r="67" spans="1:20">
      <c r="A67" s="65"/>
      <c r="B67" s="62"/>
      <c r="C67" s="66"/>
      <c r="D67" s="66"/>
      <c r="E67" s="66"/>
      <c r="F67" s="66"/>
      <c r="G67" s="62"/>
      <c r="H67" s="66"/>
      <c r="I67" s="173"/>
      <c r="J67" s="66"/>
      <c r="K67" s="66"/>
      <c r="L67" s="62"/>
      <c r="M67" s="66"/>
      <c r="N67" s="66"/>
      <c r="O67" s="66"/>
      <c r="P67" s="66"/>
      <c r="Q67" s="62"/>
      <c r="R67" s="66"/>
      <c r="S67" s="66"/>
      <c r="T67" s="66"/>
    </row>
    <row r="68" spans="1:20">
      <c r="A68" s="65" t="s">
        <v>165</v>
      </c>
      <c r="B68" s="62">
        <v>702</v>
      </c>
      <c r="C68" s="66">
        <v>200</v>
      </c>
      <c r="D68" s="66">
        <v>203</v>
      </c>
      <c r="E68" s="66">
        <v>124</v>
      </c>
      <c r="F68" s="66">
        <v>204</v>
      </c>
      <c r="G68" s="62">
        <v>731</v>
      </c>
      <c r="H68" s="66">
        <v>198</v>
      </c>
      <c r="I68" s="66">
        <v>371</v>
      </c>
      <c r="J68" s="66">
        <v>225</v>
      </c>
      <c r="K68" s="173">
        <v>-45</v>
      </c>
      <c r="L68" s="62">
        <v>749</v>
      </c>
      <c r="M68" s="66">
        <v>171</v>
      </c>
      <c r="N68" s="173">
        <v>-7</v>
      </c>
      <c r="O68" s="173">
        <v>131</v>
      </c>
      <c r="P68" s="173">
        <v>179</v>
      </c>
      <c r="Q68" s="62">
        <v>474</v>
      </c>
      <c r="R68" s="66">
        <v>193</v>
      </c>
      <c r="S68" s="173">
        <v>182</v>
      </c>
      <c r="T68" s="173">
        <v>271</v>
      </c>
    </row>
    <row r="69" spans="1:20" ht="9" customHeight="1">
      <c r="A69" s="67" t="s">
        <v>7</v>
      </c>
      <c r="B69" s="23"/>
      <c r="C69" s="68"/>
      <c r="D69" s="68">
        <v>1.4999999999999902E-2</v>
      </c>
      <c r="E69" s="68">
        <v>-0.38916256157635465</v>
      </c>
      <c r="F69" s="68">
        <v>0.64516129032258074</v>
      </c>
      <c r="G69" s="23"/>
      <c r="H69" s="68">
        <v>-2.9411764705882359E-2</v>
      </c>
      <c r="I69" s="68">
        <v>0.8737373737373737</v>
      </c>
      <c r="J69" s="68">
        <v>-0.39353099730458219</v>
      </c>
      <c r="K69" s="80" t="s">
        <v>34</v>
      </c>
      <c r="L69" s="23"/>
      <c r="M69" s="80" t="s">
        <v>34</v>
      </c>
      <c r="N69" s="68">
        <v>-1.0409356725146199</v>
      </c>
      <c r="O69" s="68">
        <v>-19.714285714285715</v>
      </c>
      <c r="P69" s="68">
        <v>0.36641221374045796</v>
      </c>
      <c r="Q69" s="23"/>
      <c r="R69" s="68">
        <v>7.8212290502793325E-2</v>
      </c>
      <c r="S69" s="68">
        <v>-5.6994818652849721E-2</v>
      </c>
      <c r="T69" s="68">
        <v>0.48901098901098905</v>
      </c>
    </row>
    <row r="70" spans="1:20" ht="10.5" customHeight="1">
      <c r="A70" s="67" t="s">
        <v>8</v>
      </c>
      <c r="B70" s="23"/>
      <c r="C70" s="69"/>
      <c r="D70" s="69"/>
      <c r="E70" s="69"/>
      <c r="F70" s="69"/>
      <c r="G70" s="23">
        <v>4.1310541310541238E-2</v>
      </c>
      <c r="H70" s="69">
        <v>-1.0000000000000009E-2</v>
      </c>
      <c r="I70" s="69">
        <v>0.82758620689655182</v>
      </c>
      <c r="J70" s="69">
        <v>0.81451612903225801</v>
      </c>
      <c r="K70" s="80" t="s">
        <v>34</v>
      </c>
      <c r="L70" s="23">
        <v>2.4623803009576006E-2</v>
      </c>
      <c r="M70" s="69">
        <v>-0.13636363636363635</v>
      </c>
      <c r="N70" s="69">
        <v>-1.0188679245283019</v>
      </c>
      <c r="O70" s="69">
        <v>-0.4177777777777778</v>
      </c>
      <c r="P70" s="80" t="s">
        <v>34</v>
      </c>
      <c r="Q70" s="23">
        <v>-0.36715620827770357</v>
      </c>
      <c r="R70" s="69">
        <v>0.12865497076023402</v>
      </c>
      <c r="S70" s="80" t="s">
        <v>34</v>
      </c>
      <c r="T70" s="80" t="s">
        <v>34</v>
      </c>
    </row>
    <row r="71" spans="1:20">
      <c r="A71" s="65" t="s">
        <v>215</v>
      </c>
      <c r="B71" s="23"/>
      <c r="C71" s="69"/>
      <c r="D71" s="69"/>
      <c r="E71" s="69"/>
      <c r="F71" s="69"/>
      <c r="G71" s="23"/>
      <c r="H71" s="66">
        <v>33</v>
      </c>
      <c r="I71" s="66">
        <v>29</v>
      </c>
      <c r="J71" s="66">
        <v>28</v>
      </c>
      <c r="K71" s="66">
        <v>9</v>
      </c>
      <c r="L71" s="62">
        <v>99</v>
      </c>
      <c r="M71" s="66">
        <v>34</v>
      </c>
      <c r="N71" s="66">
        <v>27</v>
      </c>
      <c r="O71" s="66">
        <v>25</v>
      </c>
      <c r="P71" s="66">
        <v>28</v>
      </c>
      <c r="Q71" s="62">
        <v>114</v>
      </c>
      <c r="R71" s="66">
        <v>32</v>
      </c>
      <c r="S71" s="66">
        <v>26</v>
      </c>
      <c r="T71" s="66">
        <v>26</v>
      </c>
    </row>
    <row r="72" spans="1:20">
      <c r="A72" s="65"/>
      <c r="B72" s="23"/>
      <c r="C72" s="69"/>
      <c r="D72" s="69"/>
      <c r="E72" s="69"/>
      <c r="F72" s="69"/>
      <c r="G72" s="23"/>
      <c r="H72" s="66"/>
      <c r="I72" s="66"/>
      <c r="J72" s="66"/>
      <c r="K72" s="66"/>
      <c r="L72" s="62"/>
      <c r="M72" s="66"/>
      <c r="N72" s="66"/>
      <c r="O72" s="66"/>
      <c r="P72" s="66"/>
      <c r="Q72" s="62"/>
      <c r="R72" s="66"/>
      <c r="S72" s="66"/>
      <c r="T72" s="66"/>
    </row>
    <row r="73" spans="1:20">
      <c r="A73" s="65" t="s">
        <v>13</v>
      </c>
      <c r="B73" s="62">
        <v>1362</v>
      </c>
      <c r="C73" s="66">
        <v>400</v>
      </c>
      <c r="D73" s="66">
        <v>262</v>
      </c>
      <c r="E73" s="66">
        <v>449</v>
      </c>
      <c r="F73" s="66">
        <v>383</v>
      </c>
      <c r="G73" s="62">
        <v>1494</v>
      </c>
      <c r="H73" s="66">
        <v>285</v>
      </c>
      <c r="I73" s="66">
        <v>107</v>
      </c>
      <c r="J73" s="66">
        <v>330</v>
      </c>
      <c r="K73" s="66">
        <v>636</v>
      </c>
      <c r="L73" s="62">
        <v>1358</v>
      </c>
      <c r="M73" s="66">
        <v>266</v>
      </c>
      <c r="N73" s="66">
        <v>396</v>
      </c>
      <c r="O73" s="66">
        <v>328</v>
      </c>
      <c r="P73" s="66">
        <v>269</v>
      </c>
      <c r="Q73" s="62">
        <v>1259</v>
      </c>
      <c r="R73" s="66">
        <v>386</v>
      </c>
      <c r="S73" s="66">
        <v>126</v>
      </c>
      <c r="T73" s="66">
        <v>264</v>
      </c>
    </row>
    <row r="74" spans="1:20">
      <c r="A74" s="67" t="s">
        <v>7</v>
      </c>
      <c r="B74" s="23"/>
      <c r="C74" s="68"/>
      <c r="D74" s="68">
        <v>-0.34499999999999997</v>
      </c>
      <c r="E74" s="68">
        <v>0.71374045801526709</v>
      </c>
      <c r="F74" s="68">
        <v>-0.14699331848552344</v>
      </c>
      <c r="G74" s="23"/>
      <c r="H74" s="68">
        <v>-0.25587467362924277</v>
      </c>
      <c r="I74" s="68">
        <v>-0.62456140350877187</v>
      </c>
      <c r="J74" s="68">
        <v>2.0841121495327104</v>
      </c>
      <c r="K74" s="68">
        <v>0.92727272727272725</v>
      </c>
      <c r="L74" s="23"/>
      <c r="M74" s="68">
        <v>-0.58176100628930816</v>
      </c>
      <c r="N74" s="68">
        <v>0.48872180451127822</v>
      </c>
      <c r="O74" s="68">
        <v>-0.17171717171717171</v>
      </c>
      <c r="P74" s="68">
        <v>-0.17987804878048785</v>
      </c>
      <c r="Q74" s="23"/>
      <c r="R74" s="68">
        <v>0.43494423791821557</v>
      </c>
      <c r="S74" s="68">
        <v>-0.67357512953367871</v>
      </c>
      <c r="T74" s="68">
        <v>1.0952380952380953</v>
      </c>
    </row>
    <row r="75" spans="1:20" ht="10.5" customHeight="1">
      <c r="A75" s="67" t="s">
        <v>8</v>
      </c>
      <c r="B75" s="23"/>
      <c r="C75" s="69"/>
      <c r="D75" s="69"/>
      <c r="E75" s="69"/>
      <c r="F75" s="69"/>
      <c r="G75" s="23">
        <v>9.6916299559471453E-2</v>
      </c>
      <c r="H75" s="69">
        <v>-0.28749999999999998</v>
      </c>
      <c r="I75" s="69">
        <v>-0.59160305343511443</v>
      </c>
      <c r="J75" s="69">
        <v>-0.26503340757238303</v>
      </c>
      <c r="K75" s="69">
        <v>0.66057441253263716</v>
      </c>
      <c r="L75" s="23">
        <v>-9.1030789825970571E-2</v>
      </c>
      <c r="M75" s="69">
        <v>-6.6666666666666652E-2</v>
      </c>
      <c r="N75" s="69">
        <v>2.7009345794392523</v>
      </c>
      <c r="O75" s="69">
        <v>-6.0606060606060996E-3</v>
      </c>
      <c r="P75" s="69">
        <v>-0.57704402515723263</v>
      </c>
      <c r="Q75" s="23">
        <v>-7.2901325478645029E-2</v>
      </c>
      <c r="R75" s="69">
        <v>0.45112781954887216</v>
      </c>
      <c r="S75" s="69">
        <v>-0.68181818181818188</v>
      </c>
      <c r="T75" s="69">
        <v>-0.19512195121951215</v>
      </c>
    </row>
    <row r="76" spans="1:20" ht="10.5" customHeight="1">
      <c r="A76" s="48" t="s">
        <v>19</v>
      </c>
      <c r="B76" s="38"/>
      <c r="C76" s="50"/>
      <c r="D76" s="50"/>
      <c r="E76" s="50"/>
      <c r="F76" s="50"/>
      <c r="G76" s="38"/>
      <c r="H76" s="50"/>
      <c r="I76" s="50"/>
      <c r="J76" s="50"/>
      <c r="K76" s="50"/>
      <c r="L76" s="38"/>
      <c r="M76" s="50"/>
      <c r="N76" s="50"/>
      <c r="O76" s="50"/>
      <c r="P76" s="50"/>
      <c r="Q76" s="38"/>
      <c r="R76" s="50"/>
      <c r="S76" s="50"/>
      <c r="T76" s="50"/>
    </row>
    <row r="77" spans="1:20">
      <c r="A77" s="65" t="s">
        <v>31</v>
      </c>
      <c r="B77" s="53">
        <v>0.28108601414556239</v>
      </c>
      <c r="C77" s="73">
        <v>0.29591836734693877</v>
      </c>
      <c r="D77" s="73">
        <v>0.29962192816635158</v>
      </c>
      <c r="E77" s="73">
        <v>0.26013195098963243</v>
      </c>
      <c r="F77" s="73">
        <v>0.24832855778414517</v>
      </c>
      <c r="G77" s="53">
        <v>0.27615457115928371</v>
      </c>
      <c r="H77" s="73">
        <v>0.24741298212605833</v>
      </c>
      <c r="I77" s="73">
        <v>0.18984962406015038</v>
      </c>
      <c r="J77" s="73">
        <v>0.2464046021093001</v>
      </c>
      <c r="K77" s="73">
        <v>-0.15107212475633527</v>
      </c>
      <c r="L77" s="53">
        <v>0.13512869399428026</v>
      </c>
      <c r="M77" s="73">
        <v>0.30776605944391178</v>
      </c>
      <c r="N77" s="73">
        <v>0.55098039215686279</v>
      </c>
      <c r="O77" s="73">
        <v>0.17073170731707318</v>
      </c>
      <c r="P77" s="73">
        <v>0.13604060913705585</v>
      </c>
      <c r="Q77" s="53">
        <v>0.29265897372943778</v>
      </c>
      <c r="R77" s="73">
        <v>0.28978388998035365</v>
      </c>
      <c r="S77" s="73">
        <v>0.21934865900383141</v>
      </c>
      <c r="T77" s="73">
        <v>0.28790786948176583</v>
      </c>
    </row>
    <row r="78" spans="1:20">
      <c r="A78" s="65" t="s">
        <v>10</v>
      </c>
      <c r="B78" s="53">
        <v>0.63723477070499657</v>
      </c>
      <c r="C78" s="73">
        <v>0.6428571428571429</v>
      </c>
      <c r="D78" s="73">
        <v>0.63610586011342152</v>
      </c>
      <c r="E78" s="73">
        <v>0.63901979264844488</v>
      </c>
      <c r="F78" s="73">
        <v>0.62559694364851959</v>
      </c>
      <c r="G78" s="53">
        <v>0.63595664467483504</v>
      </c>
      <c r="H78" s="73">
        <v>0.63687676387582315</v>
      </c>
      <c r="I78" s="73">
        <v>0.56203007518796988</v>
      </c>
      <c r="J78" s="73">
        <v>0.64141898370086292</v>
      </c>
      <c r="K78" s="73">
        <v>0.12670565302144249</v>
      </c>
      <c r="L78" s="53">
        <v>0.49428026692087701</v>
      </c>
      <c r="M78" s="73">
        <v>0.70757430488974116</v>
      </c>
      <c r="N78" s="73">
        <v>1.057843137254902</v>
      </c>
      <c r="O78" s="73">
        <v>0.64878048780487807</v>
      </c>
      <c r="P78" s="73">
        <v>0.52893401015228425</v>
      </c>
      <c r="Q78" s="53">
        <v>0.73729437760864225</v>
      </c>
      <c r="R78" s="73">
        <v>0.63948919449901764</v>
      </c>
      <c r="S78" s="73">
        <v>0.65325670498084287</v>
      </c>
      <c r="T78" s="73">
        <v>0.64107485604606529</v>
      </c>
    </row>
    <row r="79" spans="1:20">
      <c r="A79" s="65" t="s">
        <v>18</v>
      </c>
      <c r="B79" s="53">
        <v>0.19028062970568105</v>
      </c>
      <c r="C79" s="73">
        <v>0.19480519480519481</v>
      </c>
      <c r="D79" s="73">
        <v>0.20699432892249528</v>
      </c>
      <c r="E79" s="73">
        <v>0.16022620169651272</v>
      </c>
      <c r="F79" s="73">
        <v>0.21585482330468003</v>
      </c>
      <c r="G79" s="53">
        <v>0.19439208294062205</v>
      </c>
      <c r="H79" s="73">
        <v>0.19285042333019756</v>
      </c>
      <c r="I79" s="73">
        <v>0.29417293233082709</v>
      </c>
      <c r="J79" s="73">
        <v>0.2233940556088207</v>
      </c>
      <c r="K79" s="73">
        <v>0.21929824561403508</v>
      </c>
      <c r="L79" s="53">
        <v>0.23260247855100094</v>
      </c>
      <c r="M79" s="73">
        <v>0.20134228187919462</v>
      </c>
      <c r="N79" s="73">
        <v>0.32647058823529412</v>
      </c>
      <c r="O79" s="73">
        <v>0.14146341463414633</v>
      </c>
      <c r="P79" s="73">
        <v>0.19593908629441625</v>
      </c>
      <c r="Q79" s="53">
        <v>0.21630247974465996</v>
      </c>
      <c r="R79" s="73">
        <v>0.19646365422396855</v>
      </c>
      <c r="S79" s="73">
        <v>0.19252873563218389</v>
      </c>
      <c r="T79" s="73">
        <v>0.26103646833013433</v>
      </c>
    </row>
    <row r="80" spans="1:20" ht="3.75" customHeight="1">
      <c r="A80" s="42"/>
      <c r="B80" s="43"/>
      <c r="C80" s="43"/>
      <c r="D80" s="43"/>
      <c r="E80" s="43"/>
      <c r="F80" s="43"/>
      <c r="G80" s="43"/>
      <c r="H80" s="43"/>
      <c r="I80" s="43"/>
      <c r="J80" s="43"/>
      <c r="K80" s="43"/>
      <c r="L80" s="43"/>
      <c r="M80" s="43"/>
      <c r="N80" s="43"/>
      <c r="O80" s="43"/>
      <c r="P80" s="43"/>
      <c r="Q80" s="43"/>
      <c r="R80" s="43"/>
      <c r="S80" s="43"/>
      <c r="T80" s="43"/>
    </row>
    <row r="81" spans="1:20" ht="20.25">
      <c r="A81" s="33" t="s">
        <v>69</v>
      </c>
      <c r="B81" s="26"/>
      <c r="C81" s="26"/>
      <c r="D81" s="26"/>
      <c r="E81" s="26"/>
      <c r="F81" s="26"/>
      <c r="G81" s="26"/>
      <c r="H81" s="26"/>
      <c r="I81" s="26"/>
      <c r="J81" s="26"/>
      <c r="K81" s="26"/>
      <c r="L81" s="26"/>
      <c r="M81" s="26"/>
      <c r="N81" s="26"/>
      <c r="O81" s="26"/>
      <c r="P81" s="26"/>
      <c r="Q81" s="26"/>
      <c r="R81" s="26"/>
      <c r="S81" s="26"/>
      <c r="T81" s="26"/>
    </row>
    <row r="82" spans="1:20">
      <c r="A82" s="38" t="s">
        <v>68</v>
      </c>
      <c r="B82" s="39"/>
      <c r="C82" s="40"/>
      <c r="D82" s="40"/>
      <c r="E82" s="40"/>
      <c r="F82" s="40"/>
      <c r="G82" s="39"/>
      <c r="H82" s="40"/>
      <c r="I82" s="40"/>
      <c r="J82" s="40"/>
      <c r="K82" s="40"/>
      <c r="L82" s="39"/>
      <c r="M82" s="40"/>
      <c r="N82" s="40"/>
      <c r="O82" s="40"/>
      <c r="P82" s="40"/>
      <c r="Q82" s="39"/>
      <c r="R82" s="40"/>
      <c r="S82" s="40"/>
      <c r="T82" s="40"/>
    </row>
    <row r="83" spans="1:20">
      <c r="A83" s="65" t="s">
        <v>244</v>
      </c>
      <c r="B83" s="35">
        <v>705</v>
      </c>
      <c r="C83" s="66">
        <v>165</v>
      </c>
      <c r="D83" s="66">
        <v>166</v>
      </c>
      <c r="E83" s="66">
        <v>183</v>
      </c>
      <c r="F83" s="66">
        <v>163</v>
      </c>
      <c r="G83" s="35">
        <v>677</v>
      </c>
      <c r="H83" s="66">
        <v>140</v>
      </c>
      <c r="I83" s="66">
        <v>145</v>
      </c>
      <c r="J83" s="66">
        <v>143</v>
      </c>
      <c r="K83" s="66">
        <v>168</v>
      </c>
      <c r="L83" s="35">
        <v>596</v>
      </c>
      <c r="M83" s="66">
        <v>141</v>
      </c>
      <c r="N83" s="66">
        <v>133</v>
      </c>
      <c r="O83" s="66">
        <v>144</v>
      </c>
      <c r="P83" s="66">
        <v>147</v>
      </c>
      <c r="Q83" s="35">
        <v>565</v>
      </c>
      <c r="R83" s="66">
        <v>142</v>
      </c>
      <c r="S83" s="66">
        <v>140</v>
      </c>
      <c r="T83" s="66">
        <v>154</v>
      </c>
    </row>
    <row r="84" spans="1:20">
      <c r="A84" s="67" t="s">
        <v>7</v>
      </c>
      <c r="B84" s="23"/>
      <c r="C84" s="68"/>
      <c r="D84" s="68">
        <v>6.0606060606060996E-3</v>
      </c>
      <c r="E84" s="68">
        <v>0.10240963855421681</v>
      </c>
      <c r="F84" s="68">
        <v>-0.10928961748633881</v>
      </c>
      <c r="G84" s="23"/>
      <c r="H84" s="68">
        <v>-0.14110429447852757</v>
      </c>
      <c r="I84" s="68">
        <v>3.5714285714285809E-2</v>
      </c>
      <c r="J84" s="68">
        <v>-1.379310344827589E-2</v>
      </c>
      <c r="K84" s="68">
        <v>0.17482517482517479</v>
      </c>
      <c r="L84" s="23"/>
      <c r="M84" s="68">
        <v>-0.1607142857142857</v>
      </c>
      <c r="N84" s="68">
        <v>-5.673758865248224E-2</v>
      </c>
      <c r="O84" s="68">
        <v>8.2706766917293173E-2</v>
      </c>
      <c r="P84" s="68">
        <v>2.0833333333333259E-2</v>
      </c>
      <c r="Q84" s="23"/>
      <c r="R84" s="68">
        <v>-3.4013605442176909E-2</v>
      </c>
      <c r="S84" s="68">
        <v>-1.4084507042253502E-2</v>
      </c>
      <c r="T84" s="68">
        <v>0.10000000000000009</v>
      </c>
    </row>
    <row r="85" spans="1:20">
      <c r="A85" s="67" t="s">
        <v>8</v>
      </c>
      <c r="B85" s="23"/>
      <c r="C85" s="69"/>
      <c r="D85" s="69"/>
      <c r="E85" s="69"/>
      <c r="F85" s="69"/>
      <c r="G85" s="23">
        <v>-3.9716312056737535E-2</v>
      </c>
      <c r="H85" s="69">
        <v>-0.15151515151515149</v>
      </c>
      <c r="I85" s="69">
        <v>-0.12650602409638556</v>
      </c>
      <c r="J85" s="69">
        <v>-0.21857923497267762</v>
      </c>
      <c r="K85" s="69">
        <v>3.0674846625766916E-2</v>
      </c>
      <c r="L85" s="23">
        <v>-0.11964549483013298</v>
      </c>
      <c r="M85" s="69">
        <v>7.1428571428571175E-3</v>
      </c>
      <c r="N85" s="69">
        <v>-8.2758620689655227E-2</v>
      </c>
      <c r="O85" s="69">
        <v>6.9930069930070893E-3</v>
      </c>
      <c r="P85" s="69">
        <v>-0.125</v>
      </c>
      <c r="Q85" s="23">
        <v>-5.2013422818791955E-2</v>
      </c>
      <c r="R85" s="69">
        <v>7.0921985815601829E-3</v>
      </c>
      <c r="S85" s="69">
        <v>5.2631578947368363E-2</v>
      </c>
      <c r="T85" s="69">
        <v>6.944444444444442E-2</v>
      </c>
    </row>
    <row r="86" spans="1:20">
      <c r="A86" s="65" t="s">
        <v>72</v>
      </c>
      <c r="B86" s="35">
        <v>189</v>
      </c>
      <c r="C86" s="66">
        <v>47</v>
      </c>
      <c r="D86" s="66">
        <v>45</v>
      </c>
      <c r="E86" s="66">
        <v>49</v>
      </c>
      <c r="F86" s="137">
        <v>44</v>
      </c>
      <c r="G86" s="35">
        <v>185</v>
      </c>
      <c r="H86" s="66">
        <v>34</v>
      </c>
      <c r="I86" s="66">
        <v>31</v>
      </c>
      <c r="J86" s="66">
        <v>38</v>
      </c>
      <c r="K86" s="137">
        <v>40</v>
      </c>
      <c r="L86" s="35">
        <v>143</v>
      </c>
      <c r="M86" s="66">
        <v>33</v>
      </c>
      <c r="N86" s="66">
        <v>30</v>
      </c>
      <c r="O86" s="66">
        <v>35</v>
      </c>
      <c r="P86" s="137">
        <v>34</v>
      </c>
      <c r="Q86" s="35">
        <v>132</v>
      </c>
      <c r="R86" s="66">
        <v>30</v>
      </c>
      <c r="S86" s="66">
        <v>21</v>
      </c>
      <c r="T86" s="66">
        <v>32</v>
      </c>
    </row>
    <row r="87" spans="1:20">
      <c r="A87" s="67" t="s">
        <v>7</v>
      </c>
      <c r="B87" s="23"/>
      <c r="C87" s="68"/>
      <c r="D87" s="68">
        <v>-4.2553191489361653E-2</v>
      </c>
      <c r="E87" s="68">
        <v>8.8888888888888795E-2</v>
      </c>
      <c r="F87" s="68">
        <v>-0.10204081632653061</v>
      </c>
      <c r="G87" s="23"/>
      <c r="H87" s="68">
        <v>-0.22727272727272729</v>
      </c>
      <c r="I87" s="68">
        <v>-8.8235294117647078E-2</v>
      </c>
      <c r="J87" s="68">
        <v>0.22580645161290325</v>
      </c>
      <c r="K87" s="68">
        <v>5.2631578947368363E-2</v>
      </c>
      <c r="L87" s="23"/>
      <c r="M87" s="68">
        <v>-0.17500000000000004</v>
      </c>
      <c r="N87" s="68">
        <v>-9.0909090909090939E-2</v>
      </c>
      <c r="O87" s="68">
        <v>0.16666666666666674</v>
      </c>
      <c r="P87" s="68">
        <v>-2.8571428571428581E-2</v>
      </c>
      <c r="Q87" s="23"/>
      <c r="R87" s="68">
        <v>-0.11764705882352944</v>
      </c>
      <c r="S87" s="68">
        <v>-0.30000000000000004</v>
      </c>
      <c r="T87" s="68">
        <v>0.52380952380952372</v>
      </c>
    </row>
    <row r="88" spans="1:20">
      <c r="A88" s="67" t="s">
        <v>8</v>
      </c>
      <c r="B88" s="23"/>
      <c r="C88" s="69"/>
      <c r="D88" s="69"/>
      <c r="E88" s="69"/>
      <c r="F88" s="69"/>
      <c r="G88" s="23">
        <v>-2.1164021164021163E-2</v>
      </c>
      <c r="H88" s="69">
        <v>-0.27659574468085102</v>
      </c>
      <c r="I88" s="69">
        <v>-0.31111111111111112</v>
      </c>
      <c r="J88" s="69">
        <v>-0.22448979591836737</v>
      </c>
      <c r="K88" s="69">
        <v>-9.0909090909090939E-2</v>
      </c>
      <c r="L88" s="23">
        <v>-0.22702702702702704</v>
      </c>
      <c r="M88" s="69">
        <v>-2.9411764705882359E-2</v>
      </c>
      <c r="N88" s="69">
        <v>-3.2258064516129004E-2</v>
      </c>
      <c r="O88" s="69">
        <v>-7.8947368421052655E-2</v>
      </c>
      <c r="P88" s="69">
        <v>-0.15000000000000002</v>
      </c>
      <c r="Q88" s="23">
        <v>-7.6923076923076872E-2</v>
      </c>
      <c r="R88" s="69">
        <v>-9.0909090909090939E-2</v>
      </c>
      <c r="S88" s="69">
        <v>-0.30000000000000004</v>
      </c>
      <c r="T88" s="69">
        <v>-8.5714285714285743E-2</v>
      </c>
    </row>
    <row r="89" spans="1:20">
      <c r="A89" s="65" t="s">
        <v>70</v>
      </c>
      <c r="B89" s="35">
        <v>130</v>
      </c>
      <c r="C89" s="66">
        <v>31</v>
      </c>
      <c r="D89" s="66">
        <v>29</v>
      </c>
      <c r="E89" s="66">
        <v>31</v>
      </c>
      <c r="F89" s="66">
        <v>27</v>
      </c>
      <c r="G89" s="35">
        <v>118</v>
      </c>
      <c r="H89" s="66">
        <v>28</v>
      </c>
      <c r="I89" s="66">
        <v>27</v>
      </c>
      <c r="J89" s="66">
        <v>25</v>
      </c>
      <c r="K89" s="66">
        <v>28</v>
      </c>
      <c r="L89" s="35">
        <v>108</v>
      </c>
      <c r="M89" s="66">
        <v>25</v>
      </c>
      <c r="N89" s="66">
        <v>24</v>
      </c>
      <c r="O89" s="66">
        <v>25</v>
      </c>
      <c r="P89" s="66">
        <v>23</v>
      </c>
      <c r="Q89" s="35">
        <v>97</v>
      </c>
      <c r="R89" s="66">
        <v>25</v>
      </c>
      <c r="S89" s="66">
        <v>30</v>
      </c>
      <c r="T89" s="66">
        <v>30</v>
      </c>
    </row>
    <row r="90" spans="1:20">
      <c r="A90" s="67" t="s">
        <v>7</v>
      </c>
      <c r="B90" s="23"/>
      <c r="C90" s="68"/>
      <c r="D90" s="68">
        <v>-6.4516129032258118E-2</v>
      </c>
      <c r="E90" s="68">
        <v>6.8965517241379226E-2</v>
      </c>
      <c r="F90" s="68">
        <v>-0.12903225806451613</v>
      </c>
      <c r="G90" s="23"/>
      <c r="H90" s="68">
        <v>3.7037037037036979E-2</v>
      </c>
      <c r="I90" s="68">
        <v>-3.5714285714285698E-2</v>
      </c>
      <c r="J90" s="68">
        <v>-7.407407407407407E-2</v>
      </c>
      <c r="K90" s="68">
        <v>0.12000000000000011</v>
      </c>
      <c r="L90" s="23"/>
      <c r="M90" s="68">
        <v>-0.1071428571428571</v>
      </c>
      <c r="N90" s="68">
        <v>-4.0000000000000036E-2</v>
      </c>
      <c r="O90" s="68">
        <v>4.1666666666666741E-2</v>
      </c>
      <c r="P90" s="68">
        <v>-7.999999999999996E-2</v>
      </c>
      <c r="Q90" s="23"/>
      <c r="R90" s="68">
        <v>8.6956521739130377E-2</v>
      </c>
      <c r="S90" s="68">
        <v>0.19999999999999996</v>
      </c>
      <c r="T90" s="68">
        <v>0</v>
      </c>
    </row>
    <row r="91" spans="1:20">
      <c r="A91" s="67" t="s">
        <v>8</v>
      </c>
      <c r="B91" s="23"/>
      <c r="C91" s="69"/>
      <c r="D91" s="69"/>
      <c r="E91" s="69"/>
      <c r="F91" s="69"/>
      <c r="G91" s="23">
        <v>-9.2307692307692313E-2</v>
      </c>
      <c r="H91" s="69">
        <v>-9.6774193548387122E-2</v>
      </c>
      <c r="I91" s="69">
        <v>-6.8965517241379337E-2</v>
      </c>
      <c r="J91" s="69">
        <v>-0.19354838709677424</v>
      </c>
      <c r="K91" s="69">
        <v>3.7037037037036979E-2</v>
      </c>
      <c r="L91" s="23">
        <v>-8.4745762711864403E-2</v>
      </c>
      <c r="M91" s="69">
        <v>-0.1071428571428571</v>
      </c>
      <c r="N91" s="69">
        <v>-0.11111111111111116</v>
      </c>
      <c r="O91" s="69">
        <v>0</v>
      </c>
      <c r="P91" s="69">
        <v>-0.1785714285714286</v>
      </c>
      <c r="Q91" s="23">
        <v>-0.10185185185185186</v>
      </c>
      <c r="R91" s="69">
        <v>0</v>
      </c>
      <c r="S91" s="69">
        <v>0.25</v>
      </c>
      <c r="T91" s="69">
        <v>0.19999999999999996</v>
      </c>
    </row>
    <row r="92" spans="1:20">
      <c r="A92" s="65" t="s">
        <v>79</v>
      </c>
      <c r="B92" s="35">
        <v>195</v>
      </c>
      <c r="C92" s="66">
        <v>42</v>
      </c>
      <c r="D92" s="66">
        <v>44</v>
      </c>
      <c r="E92" s="66">
        <v>54</v>
      </c>
      <c r="F92" s="66">
        <v>48</v>
      </c>
      <c r="G92" s="35">
        <v>188</v>
      </c>
      <c r="H92" s="66">
        <v>40</v>
      </c>
      <c r="I92" s="66">
        <v>49</v>
      </c>
      <c r="J92" s="66">
        <v>42</v>
      </c>
      <c r="K92" s="66">
        <v>52</v>
      </c>
      <c r="L92" s="35">
        <v>183</v>
      </c>
      <c r="M92" s="66">
        <v>39</v>
      </c>
      <c r="N92" s="66">
        <v>34</v>
      </c>
      <c r="O92" s="66">
        <v>37</v>
      </c>
      <c r="P92" s="66">
        <v>36</v>
      </c>
      <c r="Q92" s="35">
        <v>146</v>
      </c>
      <c r="R92" s="66">
        <v>39</v>
      </c>
      <c r="S92" s="66">
        <v>41</v>
      </c>
      <c r="T92" s="66">
        <v>41</v>
      </c>
    </row>
    <row r="93" spans="1:20">
      <c r="A93" s="67" t="s">
        <v>7</v>
      </c>
      <c r="B93" s="23"/>
      <c r="C93" s="68"/>
      <c r="D93" s="68">
        <v>4.7619047619047672E-2</v>
      </c>
      <c r="E93" s="68">
        <v>0.22727272727272729</v>
      </c>
      <c r="F93" s="68">
        <v>-0.11111111111111116</v>
      </c>
      <c r="G93" s="23"/>
      <c r="H93" s="68">
        <v>-0.16666666666666663</v>
      </c>
      <c r="I93" s="68">
        <v>0.22500000000000009</v>
      </c>
      <c r="J93" s="68">
        <v>-0.1428571428571429</v>
      </c>
      <c r="K93" s="68">
        <v>0.23809523809523814</v>
      </c>
      <c r="L93" s="23"/>
      <c r="M93" s="68">
        <v>-0.25</v>
      </c>
      <c r="N93" s="68">
        <v>-0.12820512820512819</v>
      </c>
      <c r="O93" s="68">
        <v>8.8235294117646967E-2</v>
      </c>
      <c r="P93" s="68">
        <v>-2.7027027027026973E-2</v>
      </c>
      <c r="Q93" s="23"/>
      <c r="R93" s="68">
        <v>8.3333333333333259E-2</v>
      </c>
      <c r="S93" s="68">
        <v>5.1282051282051322E-2</v>
      </c>
      <c r="T93" s="68">
        <v>0</v>
      </c>
    </row>
    <row r="94" spans="1:20">
      <c r="A94" s="67" t="s">
        <v>8</v>
      </c>
      <c r="B94" s="23"/>
      <c r="C94" s="69"/>
      <c r="D94" s="69"/>
      <c r="E94" s="69"/>
      <c r="F94" s="69"/>
      <c r="G94" s="23">
        <v>-3.5897435897435881E-2</v>
      </c>
      <c r="H94" s="69">
        <v>-4.7619047619047672E-2</v>
      </c>
      <c r="I94" s="69">
        <v>0.11363636363636354</v>
      </c>
      <c r="J94" s="69">
        <v>-0.22222222222222221</v>
      </c>
      <c r="K94" s="69">
        <v>8.3333333333333259E-2</v>
      </c>
      <c r="L94" s="23">
        <v>-2.6595744680851019E-2</v>
      </c>
      <c r="M94" s="69">
        <v>-2.5000000000000022E-2</v>
      </c>
      <c r="N94" s="69">
        <v>-0.30612244897959184</v>
      </c>
      <c r="O94" s="69">
        <v>-0.11904761904761907</v>
      </c>
      <c r="P94" s="69">
        <v>-0.30769230769230771</v>
      </c>
      <c r="Q94" s="23">
        <v>-0.20218579234972678</v>
      </c>
      <c r="R94" s="69">
        <v>0</v>
      </c>
      <c r="S94" s="69">
        <v>0.20588235294117641</v>
      </c>
      <c r="T94" s="69">
        <v>0.10810810810810811</v>
      </c>
    </row>
    <row r="95" spans="1:20">
      <c r="A95" s="65" t="s">
        <v>71</v>
      </c>
      <c r="B95" s="35">
        <v>47</v>
      </c>
      <c r="C95" s="66">
        <v>10</v>
      </c>
      <c r="D95" s="66">
        <v>12</v>
      </c>
      <c r="E95" s="66">
        <v>12</v>
      </c>
      <c r="F95" s="66">
        <v>10</v>
      </c>
      <c r="G95" s="35">
        <v>44</v>
      </c>
      <c r="H95" s="66">
        <v>11</v>
      </c>
      <c r="I95" s="66">
        <v>10</v>
      </c>
      <c r="J95" s="66">
        <v>9</v>
      </c>
      <c r="K95" s="66">
        <v>12</v>
      </c>
      <c r="L95" s="35">
        <v>42</v>
      </c>
      <c r="M95" s="66">
        <v>18</v>
      </c>
      <c r="N95" s="66">
        <v>17</v>
      </c>
      <c r="O95" s="66">
        <v>17</v>
      </c>
      <c r="P95" s="66">
        <v>21</v>
      </c>
      <c r="Q95" s="35">
        <v>73</v>
      </c>
      <c r="R95" s="66">
        <v>20</v>
      </c>
      <c r="S95" s="66">
        <v>20</v>
      </c>
      <c r="T95" s="66">
        <v>19</v>
      </c>
    </row>
    <row r="96" spans="1:20">
      <c r="A96" s="67" t="s">
        <v>7</v>
      </c>
      <c r="B96" s="23"/>
      <c r="C96" s="68"/>
      <c r="D96" s="68">
        <v>0.19999999999999996</v>
      </c>
      <c r="E96" s="68">
        <v>0</v>
      </c>
      <c r="F96" s="68">
        <v>-0.16666666666666663</v>
      </c>
      <c r="G96" s="23"/>
      <c r="H96" s="68">
        <v>0.10000000000000009</v>
      </c>
      <c r="I96" s="68">
        <v>-9.0909090909090939E-2</v>
      </c>
      <c r="J96" s="68">
        <v>-9.9999999999999978E-2</v>
      </c>
      <c r="K96" s="68">
        <v>0.33333333333333326</v>
      </c>
      <c r="L96" s="23"/>
      <c r="M96" s="68">
        <v>0.5</v>
      </c>
      <c r="N96" s="68">
        <v>-5.555555555555558E-2</v>
      </c>
      <c r="O96" s="68">
        <v>0</v>
      </c>
      <c r="P96" s="68">
        <v>0.23529411764705888</v>
      </c>
      <c r="Q96" s="23"/>
      <c r="R96" s="68">
        <v>-4.7619047619047672E-2</v>
      </c>
      <c r="S96" s="68">
        <v>0</v>
      </c>
      <c r="T96" s="68">
        <v>-5.0000000000000044E-2</v>
      </c>
    </row>
    <row r="97" spans="1:20">
      <c r="A97" s="67" t="s">
        <v>8</v>
      </c>
      <c r="B97" s="23"/>
      <c r="C97" s="69"/>
      <c r="D97" s="69"/>
      <c r="E97" s="69"/>
      <c r="F97" s="69"/>
      <c r="G97" s="23">
        <v>-6.3829787234042534E-2</v>
      </c>
      <c r="H97" s="69">
        <v>0.10000000000000009</v>
      </c>
      <c r="I97" s="69">
        <v>-0.16666666666666663</v>
      </c>
      <c r="J97" s="69">
        <v>-0.25</v>
      </c>
      <c r="K97" s="69">
        <v>0.19999999999999996</v>
      </c>
      <c r="L97" s="23">
        <v>-4.5454545454545414E-2</v>
      </c>
      <c r="M97" s="69">
        <v>0.63636363636363646</v>
      </c>
      <c r="N97" s="69">
        <v>0.7</v>
      </c>
      <c r="O97" s="69">
        <v>0.88888888888888884</v>
      </c>
      <c r="P97" s="69">
        <v>0.75</v>
      </c>
      <c r="Q97" s="23">
        <v>0.73809523809523814</v>
      </c>
      <c r="R97" s="69">
        <v>0.11111111111111116</v>
      </c>
      <c r="S97" s="69">
        <v>0.17647058823529416</v>
      </c>
      <c r="T97" s="69">
        <v>0.11764705882352944</v>
      </c>
    </row>
    <row r="98" spans="1:20">
      <c r="A98" s="65" t="s">
        <v>73</v>
      </c>
      <c r="B98" s="35">
        <v>72</v>
      </c>
      <c r="C98" s="66">
        <v>17</v>
      </c>
      <c r="D98" s="66">
        <v>19</v>
      </c>
      <c r="E98" s="66">
        <v>19</v>
      </c>
      <c r="F98" s="137">
        <v>18</v>
      </c>
      <c r="G98" s="35">
        <v>73</v>
      </c>
      <c r="H98" s="66">
        <v>20</v>
      </c>
      <c r="I98" s="66">
        <v>20</v>
      </c>
      <c r="J98" s="66">
        <v>20</v>
      </c>
      <c r="K98" s="137">
        <v>23</v>
      </c>
      <c r="L98" s="35">
        <v>83</v>
      </c>
      <c r="M98" s="66">
        <v>18</v>
      </c>
      <c r="N98" s="66">
        <v>19</v>
      </c>
      <c r="O98" s="66">
        <v>21</v>
      </c>
      <c r="P98" s="137">
        <v>24</v>
      </c>
      <c r="Q98" s="35">
        <v>82</v>
      </c>
      <c r="R98" s="66">
        <v>21</v>
      </c>
      <c r="S98" s="66">
        <v>22</v>
      </c>
      <c r="T98" s="66">
        <v>24</v>
      </c>
    </row>
    <row r="99" spans="1:20">
      <c r="A99" s="67" t="s">
        <v>7</v>
      </c>
      <c r="B99" s="23"/>
      <c r="C99" s="68"/>
      <c r="D99" s="68">
        <v>0.11764705882352944</v>
      </c>
      <c r="E99" s="68">
        <v>0</v>
      </c>
      <c r="F99" s="68">
        <v>-5.2631578947368474E-2</v>
      </c>
      <c r="G99" s="23"/>
      <c r="H99" s="68">
        <v>0.11111111111111116</v>
      </c>
      <c r="I99" s="68">
        <v>0</v>
      </c>
      <c r="J99" s="68">
        <v>0</v>
      </c>
      <c r="K99" s="68">
        <v>0.14999999999999991</v>
      </c>
      <c r="L99" s="23"/>
      <c r="M99" s="68">
        <v>-0.21739130434782605</v>
      </c>
      <c r="N99" s="68">
        <v>5.555555555555558E-2</v>
      </c>
      <c r="O99" s="68">
        <v>0.10526315789473695</v>
      </c>
      <c r="P99" s="68">
        <v>0.14285714285714279</v>
      </c>
      <c r="Q99" s="23"/>
      <c r="R99" s="68">
        <v>-0.125</v>
      </c>
      <c r="S99" s="68">
        <v>4.7619047619047672E-2</v>
      </c>
      <c r="T99" s="68">
        <v>9.0909090909090828E-2</v>
      </c>
    </row>
    <row r="100" spans="1:20">
      <c r="A100" s="67" t="s">
        <v>8</v>
      </c>
      <c r="B100" s="23"/>
      <c r="C100" s="69"/>
      <c r="D100" s="69"/>
      <c r="E100" s="69"/>
      <c r="F100" s="69"/>
      <c r="G100" s="23">
        <v>1.388888888888884E-2</v>
      </c>
      <c r="H100" s="69">
        <v>0.17647058823529416</v>
      </c>
      <c r="I100" s="69">
        <v>5.2631578947368363E-2</v>
      </c>
      <c r="J100" s="69">
        <v>5.2631578947368363E-2</v>
      </c>
      <c r="K100" s="69">
        <v>0.27777777777777768</v>
      </c>
      <c r="L100" s="23">
        <v>0.13698630136986312</v>
      </c>
      <c r="M100" s="69">
        <v>-9.9999999999999978E-2</v>
      </c>
      <c r="N100" s="69">
        <v>-5.0000000000000044E-2</v>
      </c>
      <c r="O100" s="69">
        <v>5.0000000000000044E-2</v>
      </c>
      <c r="P100" s="69">
        <v>4.3478260869565188E-2</v>
      </c>
      <c r="Q100" s="23">
        <v>-1.2048192771084376E-2</v>
      </c>
      <c r="R100" s="69">
        <v>0.16666666666666674</v>
      </c>
      <c r="S100" s="69">
        <v>0.15789473684210531</v>
      </c>
      <c r="T100" s="69">
        <v>0.14285714285714279</v>
      </c>
    </row>
    <row r="101" spans="1:20">
      <c r="A101" s="65" t="s">
        <v>74</v>
      </c>
      <c r="B101" s="35">
        <v>72</v>
      </c>
      <c r="C101" s="66">
        <v>18</v>
      </c>
      <c r="D101" s="66">
        <v>17</v>
      </c>
      <c r="E101" s="66">
        <v>18</v>
      </c>
      <c r="F101" s="66">
        <v>16</v>
      </c>
      <c r="G101" s="35">
        <v>69</v>
      </c>
      <c r="H101" s="66">
        <v>7</v>
      </c>
      <c r="I101" s="66">
        <v>8</v>
      </c>
      <c r="J101" s="66">
        <v>9</v>
      </c>
      <c r="K101" s="66">
        <v>13</v>
      </c>
      <c r="L101" s="35">
        <v>37</v>
      </c>
      <c r="M101" s="66">
        <v>8</v>
      </c>
      <c r="N101" s="66">
        <v>9</v>
      </c>
      <c r="O101" s="66">
        <v>9</v>
      </c>
      <c r="P101" s="66">
        <v>9</v>
      </c>
      <c r="Q101" s="35">
        <v>35</v>
      </c>
      <c r="R101" s="66">
        <v>7</v>
      </c>
      <c r="S101" s="66">
        <v>6</v>
      </c>
      <c r="T101" s="66">
        <v>8</v>
      </c>
    </row>
    <row r="102" spans="1:20">
      <c r="A102" s="67" t="s">
        <v>7</v>
      </c>
      <c r="B102" s="23"/>
      <c r="C102" s="68"/>
      <c r="D102" s="68">
        <v>-5.555555555555558E-2</v>
      </c>
      <c r="E102" s="68">
        <v>5.8823529411764719E-2</v>
      </c>
      <c r="F102" s="68">
        <v>-0.11111111111111116</v>
      </c>
      <c r="G102" s="23"/>
      <c r="H102" s="68">
        <v>-0.5625</v>
      </c>
      <c r="I102" s="68">
        <v>0.14285714285714279</v>
      </c>
      <c r="J102" s="68">
        <v>0.125</v>
      </c>
      <c r="K102" s="68">
        <v>0.44444444444444442</v>
      </c>
      <c r="L102" s="23"/>
      <c r="M102" s="68">
        <v>-0.38461538461538458</v>
      </c>
      <c r="N102" s="68">
        <v>0.125</v>
      </c>
      <c r="O102" s="68">
        <v>0</v>
      </c>
      <c r="P102" s="68">
        <v>0</v>
      </c>
      <c r="Q102" s="23"/>
      <c r="R102" s="68">
        <v>-0.22222222222222221</v>
      </c>
      <c r="S102" s="68">
        <v>-0.1428571428571429</v>
      </c>
      <c r="T102" s="68">
        <v>0.33333333333333326</v>
      </c>
    </row>
    <row r="103" spans="1:20">
      <c r="A103" s="67" t="s">
        <v>8</v>
      </c>
      <c r="B103" s="23"/>
      <c r="C103" s="69"/>
      <c r="D103" s="69"/>
      <c r="E103" s="69"/>
      <c r="F103" s="69"/>
      <c r="G103" s="23">
        <v>-4.166666666666663E-2</v>
      </c>
      <c r="H103" s="69">
        <v>-0.61111111111111116</v>
      </c>
      <c r="I103" s="69">
        <v>-0.52941176470588236</v>
      </c>
      <c r="J103" s="69">
        <v>-0.5</v>
      </c>
      <c r="K103" s="69">
        <v>-0.1875</v>
      </c>
      <c r="L103" s="23">
        <v>-0.46376811594202894</v>
      </c>
      <c r="M103" s="69">
        <v>0.14285714285714279</v>
      </c>
      <c r="N103" s="69">
        <v>0.125</v>
      </c>
      <c r="O103" s="69">
        <v>0</v>
      </c>
      <c r="P103" s="69">
        <v>-0.30769230769230771</v>
      </c>
      <c r="Q103" s="23">
        <v>-5.4054054054054057E-2</v>
      </c>
      <c r="R103" s="69">
        <v>-0.125</v>
      </c>
      <c r="S103" s="69">
        <v>-0.33333333333333337</v>
      </c>
      <c r="T103" s="69">
        <v>-0.11111111111111116</v>
      </c>
    </row>
    <row r="104" spans="1:20" ht="5.25" customHeight="1">
      <c r="A104" s="52"/>
      <c r="B104" s="52"/>
      <c r="C104" s="52"/>
      <c r="D104" s="52"/>
      <c r="E104" s="52"/>
      <c r="F104" s="52"/>
      <c r="G104" s="52"/>
      <c r="H104" s="52"/>
      <c r="I104" s="52"/>
      <c r="J104" s="52"/>
      <c r="K104" s="52"/>
      <c r="L104" s="52"/>
      <c r="M104" s="52"/>
      <c r="N104" s="52"/>
      <c r="O104" s="52"/>
      <c r="P104" s="52"/>
      <c r="Q104" s="52"/>
      <c r="R104" s="52"/>
      <c r="S104" s="52"/>
      <c r="T104" s="52"/>
    </row>
  </sheetData>
  <pageMargins left="0.39370078740157483" right="0.39370078740157483"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2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66"/>
  <sheetViews>
    <sheetView showGridLines="0" tabSelected="1" workbookViewId="0">
      <pane xSplit="1" ySplit="7" topLeftCell="G8"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50.7109375" bestFit="1" customWidth="1"/>
    <col min="2" max="6" width="9.140625" hidden="1" customWidth="1"/>
    <col min="8" max="11" width="9.140625" hidden="1" customWidth="1"/>
  </cols>
  <sheetData>
    <row r="1" spans="1:20">
      <c r="A1" s="29"/>
      <c r="B1" s="3"/>
      <c r="C1" s="3"/>
      <c r="D1" s="3"/>
      <c r="E1" s="3"/>
      <c r="F1" s="3"/>
      <c r="G1" s="3"/>
      <c r="H1" s="3"/>
      <c r="I1" s="3"/>
      <c r="J1" s="3"/>
      <c r="K1" s="3"/>
      <c r="L1" s="3"/>
      <c r="M1" s="3"/>
      <c r="N1" s="3"/>
      <c r="O1" s="3"/>
      <c r="P1" s="3"/>
      <c r="Q1" s="3"/>
      <c r="R1" s="3"/>
    </row>
    <row r="2" spans="1:20">
      <c r="A2" s="29"/>
      <c r="B2" s="3"/>
      <c r="C2" s="3"/>
      <c r="D2" s="3"/>
      <c r="E2" s="3"/>
      <c r="F2" s="3"/>
      <c r="G2" s="3"/>
      <c r="H2" s="3"/>
      <c r="I2" s="3"/>
      <c r="J2" s="3"/>
      <c r="K2" s="3"/>
      <c r="L2" s="3"/>
      <c r="M2" s="3"/>
      <c r="N2" s="3"/>
      <c r="O2" s="3"/>
      <c r="P2" s="3"/>
      <c r="Q2" s="3"/>
      <c r="R2" s="3"/>
    </row>
    <row r="3" spans="1:20">
      <c r="A3" s="30"/>
      <c r="B3" s="45" t="s">
        <v>5</v>
      </c>
      <c r="C3" s="45" t="s">
        <v>76</v>
      </c>
      <c r="D3" s="45" t="s">
        <v>0</v>
      </c>
      <c r="E3" s="45" t="s">
        <v>1</v>
      </c>
      <c r="F3" s="45" t="s">
        <v>2</v>
      </c>
      <c r="G3" s="45" t="s">
        <v>5</v>
      </c>
      <c r="H3" s="45" t="s">
        <v>76</v>
      </c>
      <c r="I3" s="45" t="s">
        <v>0</v>
      </c>
      <c r="J3" s="45" t="s">
        <v>1</v>
      </c>
      <c r="K3" s="45" t="s">
        <v>2</v>
      </c>
      <c r="L3" s="45" t="s">
        <v>5</v>
      </c>
      <c r="M3" s="45" t="s">
        <v>76</v>
      </c>
      <c r="N3" s="45" t="s">
        <v>0</v>
      </c>
      <c r="O3" s="45" t="s">
        <v>1</v>
      </c>
      <c r="P3" s="45" t="s">
        <v>2</v>
      </c>
      <c r="Q3" s="45" t="s">
        <v>5</v>
      </c>
      <c r="R3" s="45" t="s">
        <v>76</v>
      </c>
      <c r="S3" s="45" t="s">
        <v>0</v>
      </c>
      <c r="T3" s="45" t="s">
        <v>1</v>
      </c>
    </row>
    <row r="4" spans="1:20">
      <c r="A4" s="55" t="s">
        <v>318</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row>
    <row r="5" spans="1:20" ht="4.5" customHeight="1">
      <c r="A5" s="42"/>
      <c r="B5" s="43"/>
      <c r="C5" s="43"/>
      <c r="D5" s="43"/>
      <c r="E5" s="43"/>
      <c r="F5" s="43"/>
      <c r="G5" s="43"/>
      <c r="H5" s="43"/>
      <c r="I5" s="43"/>
      <c r="J5" s="43"/>
      <c r="K5" s="43"/>
      <c r="L5" s="43"/>
      <c r="M5" s="43"/>
      <c r="N5" s="43"/>
      <c r="O5" s="43"/>
      <c r="P5" s="43"/>
      <c r="Q5" s="43"/>
      <c r="R5" s="43"/>
      <c r="S5" s="43"/>
      <c r="T5" s="43"/>
    </row>
    <row r="6" spans="1:20" ht="20.25">
      <c r="A6" s="33" t="s">
        <v>3</v>
      </c>
      <c r="B6" s="27"/>
      <c r="C6" s="27"/>
      <c r="D6" s="27"/>
      <c r="E6" s="27"/>
      <c r="F6" s="27"/>
      <c r="G6" s="27"/>
      <c r="H6" s="27"/>
      <c r="I6" s="27"/>
      <c r="J6" s="27"/>
      <c r="K6" s="27"/>
      <c r="L6" s="27"/>
      <c r="M6" s="27"/>
      <c r="N6" s="27"/>
      <c r="O6" s="27"/>
      <c r="P6" s="27"/>
      <c r="Q6" s="27"/>
      <c r="R6" s="27"/>
      <c r="S6" s="27"/>
      <c r="T6" s="27"/>
    </row>
    <row r="7" spans="1:20">
      <c r="A7" s="38" t="s">
        <v>67</v>
      </c>
      <c r="B7" s="39"/>
      <c r="C7" s="40"/>
      <c r="D7" s="40"/>
      <c r="E7" s="40"/>
      <c r="F7" s="40"/>
      <c r="G7" s="39"/>
      <c r="H7" s="40"/>
      <c r="I7" s="40"/>
      <c r="J7" s="40"/>
      <c r="K7" s="40"/>
      <c r="L7" s="39"/>
      <c r="M7" s="40"/>
      <c r="N7" s="40"/>
      <c r="O7" s="40"/>
      <c r="P7" s="40"/>
      <c r="Q7" s="39"/>
      <c r="R7" s="40"/>
      <c r="S7" s="40"/>
      <c r="T7" s="40"/>
    </row>
    <row r="8" spans="1:20">
      <c r="A8" s="65" t="s">
        <v>49</v>
      </c>
      <c r="B8" s="35">
        <v>2630</v>
      </c>
      <c r="C8" s="66">
        <v>628</v>
      </c>
      <c r="D8" s="66">
        <v>632</v>
      </c>
      <c r="E8" s="66">
        <v>635</v>
      </c>
      <c r="F8" s="66">
        <v>651</v>
      </c>
      <c r="G8" s="35">
        <v>2546</v>
      </c>
      <c r="H8" s="66">
        <v>619</v>
      </c>
      <c r="I8" s="66">
        <v>602</v>
      </c>
      <c r="J8" s="66">
        <v>604</v>
      </c>
      <c r="K8" s="66">
        <v>618</v>
      </c>
      <c r="L8" s="35">
        <v>2443</v>
      </c>
      <c r="M8" s="66">
        <v>578</v>
      </c>
      <c r="N8" s="66">
        <v>570</v>
      </c>
      <c r="O8" s="66">
        <v>612</v>
      </c>
      <c r="P8" s="66">
        <v>602</v>
      </c>
      <c r="Q8" s="35">
        <v>2362</v>
      </c>
      <c r="R8" s="66">
        <v>573</v>
      </c>
      <c r="S8" s="66">
        <v>535</v>
      </c>
      <c r="T8" s="66">
        <v>545</v>
      </c>
    </row>
    <row r="9" spans="1:20">
      <c r="A9" s="67" t="s">
        <v>7</v>
      </c>
      <c r="B9" s="23"/>
      <c r="C9" s="68"/>
      <c r="D9" s="68">
        <v>6.3694267515923553E-3</v>
      </c>
      <c r="E9" s="68">
        <v>4.746835443038E-3</v>
      </c>
      <c r="F9" s="68">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68">
        <v>-1.6339869281045805E-2</v>
      </c>
      <c r="Q9" s="23"/>
      <c r="R9" s="68">
        <v>-4.8172757475083094E-2</v>
      </c>
      <c r="S9" s="68">
        <v>-6.6317626527050644E-2</v>
      </c>
      <c r="T9" s="68">
        <v>1.8691588785046731E-2</v>
      </c>
    </row>
    <row r="10" spans="1:20">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69">
        <v>-2.5889967637540479E-2</v>
      </c>
      <c r="Q10" s="23">
        <v>-3.3155955792058989E-2</v>
      </c>
      <c r="R10" s="69">
        <v>-8.65051903114189E-3</v>
      </c>
      <c r="S10" s="69">
        <v>-6.1403508771929793E-2</v>
      </c>
      <c r="T10" s="69">
        <v>-0.10947712418300659</v>
      </c>
    </row>
    <row r="11" spans="1:20">
      <c r="A11" s="65" t="s">
        <v>50</v>
      </c>
      <c r="B11" s="35">
        <v>1818</v>
      </c>
      <c r="C11" s="66">
        <v>435</v>
      </c>
      <c r="D11" s="66">
        <v>449</v>
      </c>
      <c r="E11" s="66">
        <v>461</v>
      </c>
      <c r="F11" s="66">
        <v>437</v>
      </c>
      <c r="G11" s="35">
        <v>1782</v>
      </c>
      <c r="H11" s="66">
        <v>431</v>
      </c>
      <c r="I11" s="66">
        <v>438</v>
      </c>
      <c r="J11" s="66">
        <v>449</v>
      </c>
      <c r="K11" s="66">
        <v>437</v>
      </c>
      <c r="L11" s="35">
        <v>1755</v>
      </c>
      <c r="M11" s="66">
        <v>417</v>
      </c>
      <c r="N11" s="66">
        <v>430</v>
      </c>
      <c r="O11" s="66">
        <v>446</v>
      </c>
      <c r="P11" s="66">
        <v>416</v>
      </c>
      <c r="Q11" s="35">
        <v>1709</v>
      </c>
      <c r="R11" s="66">
        <v>405</v>
      </c>
      <c r="S11" s="66">
        <v>394</v>
      </c>
      <c r="T11" s="66">
        <v>396</v>
      </c>
    </row>
    <row r="12" spans="1:20">
      <c r="A12" s="67" t="s">
        <v>7</v>
      </c>
      <c r="B12" s="23"/>
      <c r="C12" s="68"/>
      <c r="D12" s="68">
        <v>3.2183908045976928E-2</v>
      </c>
      <c r="E12" s="68">
        <v>2.6726057906458767E-2</v>
      </c>
      <c r="F12" s="68">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68">
        <v>-6.7264573991031362E-2</v>
      </c>
      <c r="Q12" s="23"/>
      <c r="R12" s="68">
        <v>-2.6442307692307709E-2</v>
      </c>
      <c r="S12" s="68">
        <v>-2.7160493827160459E-2</v>
      </c>
      <c r="T12" s="68">
        <v>5.0761421319795996E-3</v>
      </c>
    </row>
    <row r="13" spans="1:20">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69">
        <v>-4.8054919908466776E-2</v>
      </c>
      <c r="Q13" s="23">
        <v>-2.6210826210826266E-2</v>
      </c>
      <c r="R13" s="69">
        <v>-2.877697841726623E-2</v>
      </c>
      <c r="S13" s="69">
        <v>-8.3720930232558111E-2</v>
      </c>
      <c r="T13" s="69">
        <v>-0.11210762331838564</v>
      </c>
    </row>
    <row r="14" spans="1:20">
      <c r="A14" s="65" t="s">
        <v>51</v>
      </c>
      <c r="B14" s="35">
        <v>812</v>
      </c>
      <c r="C14" s="66">
        <v>193</v>
      </c>
      <c r="D14" s="66">
        <v>183</v>
      </c>
      <c r="E14" s="66">
        <v>174</v>
      </c>
      <c r="F14" s="66">
        <v>214</v>
      </c>
      <c r="G14" s="35">
        <v>764</v>
      </c>
      <c r="H14" s="66">
        <v>188</v>
      </c>
      <c r="I14" s="66">
        <v>164</v>
      </c>
      <c r="J14" s="66">
        <v>155</v>
      </c>
      <c r="K14" s="66">
        <v>181</v>
      </c>
      <c r="L14" s="35">
        <v>688</v>
      </c>
      <c r="M14" s="66">
        <v>161</v>
      </c>
      <c r="N14" s="66">
        <v>140</v>
      </c>
      <c r="O14" s="66">
        <v>166</v>
      </c>
      <c r="P14" s="66">
        <v>186</v>
      </c>
      <c r="Q14" s="35">
        <v>653</v>
      </c>
      <c r="R14" s="66">
        <v>168</v>
      </c>
      <c r="S14" s="66">
        <v>141</v>
      </c>
      <c r="T14" s="66">
        <v>149</v>
      </c>
    </row>
    <row r="15" spans="1:20">
      <c r="A15" s="67" t="s">
        <v>7</v>
      </c>
      <c r="B15" s="23"/>
      <c r="C15" s="68"/>
      <c r="D15" s="68">
        <v>-5.1813471502590636E-2</v>
      </c>
      <c r="E15" s="68">
        <v>-4.9180327868852514E-2</v>
      </c>
      <c r="F15" s="68">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68">
        <v>0.12048192771084332</v>
      </c>
      <c r="Q15" s="23"/>
      <c r="R15" s="68">
        <v>-9.6774193548387122E-2</v>
      </c>
      <c r="S15" s="68">
        <v>-0.1607142857142857</v>
      </c>
      <c r="T15" s="68">
        <v>5.6737588652482351E-2</v>
      </c>
    </row>
    <row r="16" spans="1:20">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69">
        <v>2.7624309392265234E-2</v>
      </c>
      <c r="Q16" s="23">
        <v>-5.0872093023255793E-2</v>
      </c>
      <c r="R16" s="69">
        <v>4.3478260869565188E-2</v>
      </c>
      <c r="S16" s="69">
        <v>7.1428571428571175E-3</v>
      </c>
      <c r="T16" s="69">
        <v>-0.10240963855421692</v>
      </c>
    </row>
    <row r="17" spans="1:20" ht="8.25" customHeight="1">
      <c r="A17" s="38"/>
      <c r="B17" s="39"/>
      <c r="C17" s="40"/>
      <c r="D17" s="40"/>
      <c r="E17" s="40"/>
      <c r="F17" s="40"/>
      <c r="G17" s="39"/>
      <c r="H17" s="40"/>
      <c r="I17" s="40"/>
      <c r="J17" s="40"/>
      <c r="K17" s="40"/>
      <c r="L17" s="39"/>
      <c r="M17" s="40"/>
      <c r="N17" s="40"/>
      <c r="O17" s="40"/>
      <c r="P17" s="40"/>
      <c r="Q17" s="39"/>
      <c r="R17" s="40"/>
      <c r="S17" s="40"/>
      <c r="T17" s="40"/>
    </row>
    <row r="18" spans="1:20">
      <c r="A18" s="65" t="s">
        <v>117</v>
      </c>
      <c r="B18" s="35">
        <v>1616</v>
      </c>
      <c r="C18" s="75" t="s">
        <v>40</v>
      </c>
      <c r="D18" s="75" t="s">
        <v>40</v>
      </c>
      <c r="E18" s="75" t="s">
        <v>40</v>
      </c>
      <c r="F18" s="75" t="s">
        <v>40</v>
      </c>
      <c r="G18" s="35">
        <v>1541</v>
      </c>
      <c r="H18" s="75" t="s">
        <v>40</v>
      </c>
      <c r="I18" s="75" t="s">
        <v>40</v>
      </c>
      <c r="J18" s="75" t="s">
        <v>40</v>
      </c>
      <c r="K18" s="75" t="s">
        <v>40</v>
      </c>
      <c r="L18" s="35">
        <v>1415</v>
      </c>
      <c r="M18" s="75" t="s">
        <v>40</v>
      </c>
      <c r="N18" s="75" t="s">
        <v>40</v>
      </c>
      <c r="O18" s="75" t="s">
        <v>40</v>
      </c>
      <c r="P18" s="75" t="s">
        <v>40</v>
      </c>
      <c r="Q18" s="35">
        <v>1334</v>
      </c>
      <c r="R18" s="75" t="s">
        <v>40</v>
      </c>
      <c r="S18" s="75" t="s">
        <v>40</v>
      </c>
      <c r="T18" s="75" t="s">
        <v>40</v>
      </c>
    </row>
    <row r="19" spans="1:20">
      <c r="A19" s="67" t="s">
        <v>116</v>
      </c>
      <c r="B19" s="23">
        <v>0.61444866920152086</v>
      </c>
      <c r="C19" s="69"/>
      <c r="D19" s="69"/>
      <c r="E19" s="69"/>
      <c r="F19" s="69"/>
      <c r="G19" s="23">
        <v>0.60526315789473684</v>
      </c>
      <c r="H19" s="69"/>
      <c r="I19" s="69"/>
      <c r="J19" s="69"/>
      <c r="K19" s="69"/>
      <c r="L19" s="23">
        <v>0.57920589439214076</v>
      </c>
      <c r="M19" s="69"/>
      <c r="N19" s="69"/>
      <c r="O19" s="69"/>
      <c r="P19" s="69"/>
      <c r="Q19" s="23">
        <v>0.56477561388653685</v>
      </c>
      <c r="R19" s="69"/>
      <c r="S19" s="69"/>
      <c r="T19" s="69"/>
    </row>
    <row r="20" spans="1:20">
      <c r="A20" s="65" t="s">
        <v>115</v>
      </c>
      <c r="B20" s="35">
        <v>1015</v>
      </c>
      <c r="C20" s="75" t="s">
        <v>40</v>
      </c>
      <c r="D20" s="75" t="s">
        <v>40</v>
      </c>
      <c r="E20" s="75" t="s">
        <v>40</v>
      </c>
      <c r="F20" s="75" t="s">
        <v>40</v>
      </c>
      <c r="G20" s="35">
        <v>1005</v>
      </c>
      <c r="H20" s="75" t="s">
        <v>40</v>
      </c>
      <c r="I20" s="75" t="s">
        <v>40</v>
      </c>
      <c r="J20" s="75" t="s">
        <v>40</v>
      </c>
      <c r="K20" s="75" t="s">
        <v>40</v>
      </c>
      <c r="L20" s="35">
        <v>1028</v>
      </c>
      <c r="M20" s="75" t="s">
        <v>40</v>
      </c>
      <c r="N20" s="75" t="s">
        <v>40</v>
      </c>
      <c r="O20" s="75" t="s">
        <v>40</v>
      </c>
      <c r="P20" s="75" t="s">
        <v>40</v>
      </c>
      <c r="Q20" s="35">
        <v>1028</v>
      </c>
      <c r="R20" s="75" t="s">
        <v>40</v>
      </c>
      <c r="S20" s="75" t="s">
        <v>40</v>
      </c>
      <c r="T20" s="75" t="s">
        <v>40</v>
      </c>
    </row>
    <row r="21" spans="1:20">
      <c r="A21" s="67" t="s">
        <v>116</v>
      </c>
      <c r="B21" s="23">
        <v>0.38593155893536124</v>
      </c>
      <c r="C21" s="69"/>
      <c r="D21" s="69"/>
      <c r="E21" s="69"/>
      <c r="F21" s="69"/>
      <c r="G21" s="23">
        <v>0.39473684210526316</v>
      </c>
      <c r="H21" s="69"/>
      <c r="I21" s="69"/>
      <c r="J21" s="69"/>
      <c r="K21" s="69"/>
      <c r="L21" s="23">
        <v>0.42079410560785918</v>
      </c>
      <c r="M21" s="69"/>
      <c r="N21" s="69"/>
      <c r="O21" s="69"/>
      <c r="P21" s="69"/>
      <c r="Q21" s="23">
        <v>0.43522438611346315</v>
      </c>
      <c r="R21" s="69"/>
      <c r="S21" s="69"/>
      <c r="T21" s="69"/>
    </row>
    <row r="22" spans="1:20">
      <c r="A22" s="38" t="s">
        <v>27</v>
      </c>
      <c r="B22" s="39"/>
      <c r="C22" s="40"/>
      <c r="D22" s="40"/>
      <c r="E22" s="40"/>
      <c r="F22" s="40"/>
      <c r="G22" s="39"/>
      <c r="H22" s="40"/>
      <c r="I22" s="40"/>
      <c r="J22" s="40"/>
      <c r="K22" s="40"/>
      <c r="L22" s="39"/>
      <c r="M22" s="40"/>
      <c r="N22" s="40"/>
      <c r="O22" s="40"/>
      <c r="P22" s="40"/>
      <c r="Q22" s="39"/>
      <c r="R22" s="40"/>
      <c r="S22" s="40"/>
      <c r="T22" s="40"/>
    </row>
    <row r="23" spans="1:20">
      <c r="A23" s="65" t="s">
        <v>220</v>
      </c>
      <c r="B23" s="35">
        <v>380</v>
      </c>
      <c r="C23" s="66">
        <v>94</v>
      </c>
      <c r="D23" s="66">
        <v>99</v>
      </c>
      <c r="E23" s="66">
        <v>100</v>
      </c>
      <c r="F23" s="66">
        <v>90</v>
      </c>
      <c r="G23" s="35">
        <v>383</v>
      </c>
      <c r="H23" s="66">
        <v>158</v>
      </c>
      <c r="I23" s="66">
        <v>159</v>
      </c>
      <c r="J23" s="66">
        <v>161</v>
      </c>
      <c r="K23" s="66">
        <v>177</v>
      </c>
      <c r="L23" s="35">
        <v>655</v>
      </c>
      <c r="M23" s="66">
        <v>157</v>
      </c>
      <c r="N23" s="66">
        <v>156</v>
      </c>
      <c r="O23" s="66">
        <v>157</v>
      </c>
      <c r="P23" s="66">
        <v>163</v>
      </c>
      <c r="Q23" s="35">
        <v>633</v>
      </c>
      <c r="R23" s="66">
        <v>150</v>
      </c>
      <c r="S23" s="66">
        <v>151</v>
      </c>
      <c r="T23" s="66">
        <v>147</v>
      </c>
    </row>
    <row r="24" spans="1:20">
      <c r="A24" s="77" t="s">
        <v>7</v>
      </c>
      <c r="B24" s="23"/>
      <c r="C24" s="68"/>
      <c r="D24" s="68">
        <v>5.3191489361702038E-2</v>
      </c>
      <c r="E24" s="68">
        <v>1.0101010101010166E-2</v>
      </c>
      <c r="F24" s="68">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68">
        <v>3.8216560509554132E-2</v>
      </c>
      <c r="Q24" s="23"/>
      <c r="R24" s="68">
        <v>-7.9754601226993849E-2</v>
      </c>
      <c r="S24" s="68">
        <v>6.6666666666665986E-3</v>
      </c>
      <c r="T24" s="68">
        <v>-2.6490066225165587E-2</v>
      </c>
    </row>
    <row r="25" spans="1:20">
      <c r="A25" s="77"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69">
        <v>-7.9096045197740161E-2</v>
      </c>
      <c r="Q25" s="23">
        <v>-3.3587786259541952E-2</v>
      </c>
      <c r="R25" s="69">
        <v>-4.4585987261146487E-2</v>
      </c>
      <c r="S25" s="69">
        <v>-3.2051282051282048E-2</v>
      </c>
      <c r="T25" s="69">
        <v>-6.3694267515923553E-2</v>
      </c>
    </row>
    <row r="26" spans="1:20">
      <c r="A26" s="65" t="s">
        <v>77</v>
      </c>
      <c r="B26" s="35">
        <v>378</v>
      </c>
      <c r="C26" s="66">
        <v>98</v>
      </c>
      <c r="D26" s="66">
        <v>94</v>
      </c>
      <c r="E26" s="66">
        <v>94</v>
      </c>
      <c r="F26" s="66">
        <v>98</v>
      </c>
      <c r="G26" s="35">
        <v>384</v>
      </c>
      <c r="H26" s="66">
        <v>100</v>
      </c>
      <c r="I26" s="66">
        <v>95</v>
      </c>
      <c r="J26" s="66">
        <v>94</v>
      </c>
      <c r="K26" s="66">
        <v>90</v>
      </c>
      <c r="L26" s="35">
        <v>379</v>
      </c>
      <c r="M26" s="66">
        <v>94</v>
      </c>
      <c r="N26" s="66">
        <v>95</v>
      </c>
      <c r="O26" s="66">
        <v>89</v>
      </c>
      <c r="P26" s="66">
        <v>95</v>
      </c>
      <c r="Q26" s="35">
        <v>373</v>
      </c>
      <c r="R26" s="66">
        <v>90</v>
      </c>
      <c r="S26" s="66">
        <v>70</v>
      </c>
      <c r="T26" s="66">
        <v>79</v>
      </c>
    </row>
    <row r="27" spans="1:20">
      <c r="A27" s="67" t="s">
        <v>7</v>
      </c>
      <c r="B27" s="23"/>
      <c r="C27" s="68"/>
      <c r="D27" s="68">
        <v>-4.081632653061229E-2</v>
      </c>
      <c r="E27" s="68">
        <v>0</v>
      </c>
      <c r="F27" s="68">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68">
        <v>6.7415730337078594E-2</v>
      </c>
      <c r="Q27" s="23"/>
      <c r="R27" s="68">
        <v>-5.2631578947368474E-2</v>
      </c>
      <c r="S27" s="68">
        <v>-0.22222222222222221</v>
      </c>
      <c r="T27" s="68">
        <v>0.12857142857142856</v>
      </c>
    </row>
    <row r="28" spans="1:20">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69">
        <v>5.555555555555558E-2</v>
      </c>
      <c r="Q28" s="23">
        <v>-1.5831134564643801E-2</v>
      </c>
      <c r="R28" s="69">
        <v>-4.2553191489361653E-2</v>
      </c>
      <c r="S28" s="69">
        <v>-0.26315789473684215</v>
      </c>
      <c r="T28" s="69">
        <v>-0.11235955056179781</v>
      </c>
    </row>
    <row r="29" spans="1:20">
      <c r="A29" s="65" t="s">
        <v>245</v>
      </c>
      <c r="B29" s="35">
        <v>1838</v>
      </c>
      <c r="C29" s="66">
        <v>431</v>
      </c>
      <c r="D29" s="66">
        <v>409</v>
      </c>
      <c r="E29" s="66">
        <v>419</v>
      </c>
      <c r="F29" s="66">
        <v>439</v>
      </c>
      <c r="G29" s="35">
        <v>1698</v>
      </c>
      <c r="H29" s="66">
        <v>359</v>
      </c>
      <c r="I29" s="66">
        <v>345</v>
      </c>
      <c r="J29" s="66">
        <v>344</v>
      </c>
      <c r="K29" s="66">
        <v>354</v>
      </c>
      <c r="L29" s="35">
        <v>1402</v>
      </c>
      <c r="M29" s="66">
        <v>337</v>
      </c>
      <c r="N29" s="66">
        <v>324</v>
      </c>
      <c r="O29" s="66">
        <v>348</v>
      </c>
      <c r="P29" s="66">
        <v>364</v>
      </c>
      <c r="Q29" s="35">
        <v>1373</v>
      </c>
      <c r="R29" s="66">
        <v>345</v>
      </c>
      <c r="S29" s="66">
        <v>326</v>
      </c>
      <c r="T29" s="66">
        <v>346</v>
      </c>
    </row>
    <row r="30" spans="1:20">
      <c r="A30" s="67" t="s">
        <v>7</v>
      </c>
      <c r="B30" s="23"/>
      <c r="C30" s="68"/>
      <c r="D30" s="68">
        <v>-5.1044083526682105E-2</v>
      </c>
      <c r="E30" s="68">
        <v>2.4449877750611249E-2</v>
      </c>
      <c r="F30" s="68">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68">
        <v>4.5977011494252817E-2</v>
      </c>
      <c r="Q30" s="23"/>
      <c r="R30" s="68">
        <v>-5.2197802197802234E-2</v>
      </c>
      <c r="S30" s="68">
        <v>-5.507246376811592E-2</v>
      </c>
      <c r="T30" s="68">
        <v>6.1349693251533832E-2</v>
      </c>
    </row>
    <row r="31" spans="1:20">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69">
        <v>2.8248587570621542E-2</v>
      </c>
      <c r="Q31" s="23">
        <v>-2.0684736091298173E-2</v>
      </c>
      <c r="R31" s="69">
        <v>2.3738872403560762E-2</v>
      </c>
      <c r="S31" s="69">
        <v>6.1728395061728669E-3</v>
      </c>
      <c r="T31" s="69">
        <v>-5.7471264367816577E-3</v>
      </c>
    </row>
    <row r="32" spans="1:20">
      <c r="A32" s="65" t="s">
        <v>138</v>
      </c>
      <c r="B32" s="35">
        <v>2</v>
      </c>
      <c r="C32" s="66">
        <v>0</v>
      </c>
      <c r="D32" s="66">
        <v>0</v>
      </c>
      <c r="E32" s="66">
        <v>0</v>
      </c>
      <c r="F32" s="141">
        <v>9</v>
      </c>
      <c r="G32" s="60">
        <v>9</v>
      </c>
      <c r="H32" s="66">
        <v>0</v>
      </c>
      <c r="I32" s="141">
        <v>1</v>
      </c>
      <c r="J32" s="141">
        <v>7</v>
      </c>
      <c r="K32" s="141">
        <v>1</v>
      </c>
      <c r="L32" s="60">
        <v>9</v>
      </c>
      <c r="M32" s="66">
        <v>0</v>
      </c>
      <c r="N32" s="141">
        <v>3</v>
      </c>
      <c r="O32" s="141">
        <v>2</v>
      </c>
      <c r="P32" s="141">
        <v>77</v>
      </c>
      <c r="Q32" s="60">
        <v>82</v>
      </c>
      <c r="R32" s="141">
        <v>1</v>
      </c>
      <c r="S32" s="141">
        <v>-4</v>
      </c>
      <c r="T32" s="66">
        <v>0</v>
      </c>
    </row>
    <row r="33" spans="1:20">
      <c r="A33" s="65"/>
      <c r="B33" s="35"/>
      <c r="C33" s="141"/>
      <c r="D33" s="141"/>
      <c r="E33" s="141"/>
      <c r="F33" s="141"/>
      <c r="G33" s="60"/>
      <c r="H33" s="66"/>
      <c r="I33" s="141"/>
      <c r="J33" s="141"/>
      <c r="K33" s="141"/>
      <c r="L33" s="60"/>
      <c r="M33" s="66"/>
      <c r="N33" s="141"/>
      <c r="O33" s="141"/>
      <c r="P33" s="141"/>
      <c r="Q33" s="60"/>
      <c r="R33" s="141"/>
      <c r="S33" s="141"/>
      <c r="T33" s="141"/>
    </row>
    <row r="34" spans="1:20">
      <c r="A34" s="65" t="s">
        <v>221</v>
      </c>
      <c r="B34" s="35">
        <v>32</v>
      </c>
      <c r="C34" s="66">
        <v>5</v>
      </c>
      <c r="D34" s="66">
        <v>30</v>
      </c>
      <c r="E34" s="66">
        <v>22</v>
      </c>
      <c r="F34" s="66">
        <v>15</v>
      </c>
      <c r="G34" s="165">
        <v>72</v>
      </c>
      <c r="H34" s="66">
        <v>2</v>
      </c>
      <c r="I34" s="66">
        <v>2</v>
      </c>
      <c r="J34" s="173">
        <v>-2</v>
      </c>
      <c r="K34" s="173">
        <v>-4</v>
      </c>
      <c r="L34" s="165">
        <v>-2</v>
      </c>
      <c r="M34" s="173">
        <v>-10</v>
      </c>
      <c r="N34" s="173">
        <v>-8</v>
      </c>
      <c r="O34" s="173">
        <v>16</v>
      </c>
      <c r="P34" s="173">
        <v>-97</v>
      </c>
      <c r="Q34" s="165">
        <v>-99</v>
      </c>
      <c r="R34" s="173">
        <v>-13</v>
      </c>
      <c r="S34" s="173">
        <v>-8</v>
      </c>
      <c r="T34" s="173">
        <v>-27</v>
      </c>
    </row>
    <row r="35" spans="1:20">
      <c r="A35" s="67" t="s">
        <v>7</v>
      </c>
      <c r="B35" s="23"/>
      <c r="C35" s="68"/>
      <c r="D35" s="68">
        <v>5</v>
      </c>
      <c r="E35" s="68">
        <v>-0.26666666666666672</v>
      </c>
      <c r="F35" s="68">
        <v>-0.31818181818181823</v>
      </c>
      <c r="G35" s="23"/>
      <c r="H35" s="68">
        <v>-0.8666666666666667</v>
      </c>
      <c r="I35" s="68">
        <v>0</v>
      </c>
      <c r="J35" s="80" t="s">
        <v>34</v>
      </c>
      <c r="K35" s="68">
        <v>1</v>
      </c>
      <c r="L35" s="23"/>
      <c r="M35" s="68">
        <v>1.5</v>
      </c>
      <c r="N35" s="68">
        <v>-0.19999999999999996</v>
      </c>
      <c r="O35" s="80" t="s">
        <v>34</v>
      </c>
      <c r="P35" s="80" t="s">
        <v>34</v>
      </c>
      <c r="Q35" s="23"/>
      <c r="R35" s="68">
        <v>-0.865979381443299</v>
      </c>
      <c r="S35" s="68">
        <v>-0.38461538461538458</v>
      </c>
      <c r="T35" s="68">
        <v>2.375</v>
      </c>
    </row>
    <row r="36" spans="1:20">
      <c r="A36" s="67" t="s">
        <v>8</v>
      </c>
      <c r="B36" s="23"/>
      <c r="C36" s="69"/>
      <c r="D36" s="69"/>
      <c r="E36" s="69"/>
      <c r="F36" s="69"/>
      <c r="G36" s="23">
        <v>1.25</v>
      </c>
      <c r="H36" s="69">
        <v>-0.6</v>
      </c>
      <c r="I36" s="69">
        <v>-0.93333333333333335</v>
      </c>
      <c r="J36" s="69">
        <v>-1.0909090909090908</v>
      </c>
      <c r="K36" s="80" t="s">
        <v>34</v>
      </c>
      <c r="L36" s="87" t="s">
        <v>34</v>
      </c>
      <c r="M36" s="80" t="s">
        <v>34</v>
      </c>
      <c r="N36" s="80" t="s">
        <v>34</v>
      </c>
      <c r="O36" s="80" t="s">
        <v>34</v>
      </c>
      <c r="P36" s="69">
        <v>23.25</v>
      </c>
      <c r="Q36" s="87">
        <v>48.5</v>
      </c>
      <c r="R36" s="69">
        <v>0.30000000000000004</v>
      </c>
      <c r="S36" s="69">
        <v>0</v>
      </c>
      <c r="T36" s="80" t="s">
        <v>34</v>
      </c>
    </row>
    <row r="37" spans="1:20">
      <c r="A37" s="65" t="s">
        <v>322</v>
      </c>
      <c r="B37" s="35">
        <v>61</v>
      </c>
      <c r="C37" s="66">
        <v>16</v>
      </c>
      <c r="D37" s="66">
        <v>34</v>
      </c>
      <c r="E37" s="66">
        <v>24</v>
      </c>
      <c r="F37" s="66">
        <v>21</v>
      </c>
      <c r="G37" s="35">
        <v>95</v>
      </c>
      <c r="H37" s="66">
        <v>9</v>
      </c>
      <c r="I37" s="66">
        <v>7</v>
      </c>
      <c r="J37" s="66">
        <v>6</v>
      </c>
      <c r="K37" s="66">
        <v>2</v>
      </c>
      <c r="L37" s="35">
        <v>24</v>
      </c>
      <c r="M37" s="66">
        <v>2</v>
      </c>
      <c r="N37" s="66">
        <v>2</v>
      </c>
      <c r="O37" s="66">
        <v>18</v>
      </c>
      <c r="P37" s="173">
        <v>-69</v>
      </c>
      <c r="Q37" s="165">
        <v>-47</v>
      </c>
      <c r="R37" s="173">
        <v>-2</v>
      </c>
      <c r="S37" s="66">
        <v>1</v>
      </c>
      <c r="T37" s="173">
        <v>-12</v>
      </c>
    </row>
    <row r="38" spans="1:20">
      <c r="A38" s="67" t="s">
        <v>7</v>
      </c>
      <c r="B38" s="23"/>
      <c r="C38" s="68"/>
      <c r="D38" s="68">
        <v>1.125</v>
      </c>
      <c r="E38" s="68">
        <v>-0.29411764705882348</v>
      </c>
      <c r="F38" s="68">
        <v>-0.125</v>
      </c>
      <c r="G38" s="23"/>
      <c r="H38" s="68">
        <v>-0.5714285714285714</v>
      </c>
      <c r="I38" s="68">
        <v>-0.22222222222222221</v>
      </c>
      <c r="J38" s="68">
        <v>-0.1428571428571429</v>
      </c>
      <c r="K38" s="68">
        <v>-0.66666666666666674</v>
      </c>
      <c r="L38" s="23"/>
      <c r="M38" s="68">
        <v>0</v>
      </c>
      <c r="N38" s="68">
        <v>0</v>
      </c>
      <c r="O38" s="68">
        <v>8</v>
      </c>
      <c r="P38" s="80" t="s">
        <v>34</v>
      </c>
      <c r="Q38" s="23"/>
      <c r="R38" s="68">
        <v>-0.97101449275362317</v>
      </c>
      <c r="S38" s="80" t="s">
        <v>34</v>
      </c>
      <c r="T38" s="80" t="s">
        <v>34</v>
      </c>
    </row>
    <row r="39" spans="1:20">
      <c r="A39" s="67" t="s">
        <v>8</v>
      </c>
      <c r="B39" s="23"/>
      <c r="C39" s="69"/>
      <c r="D39" s="69"/>
      <c r="E39" s="69"/>
      <c r="F39" s="69"/>
      <c r="G39" s="23">
        <v>0.55737704918032782</v>
      </c>
      <c r="H39" s="69">
        <v>-0.4375</v>
      </c>
      <c r="I39" s="69">
        <v>-0.79411764705882359</v>
      </c>
      <c r="J39" s="69">
        <v>-0.75</v>
      </c>
      <c r="K39" s="69">
        <v>-0.90476190476190477</v>
      </c>
      <c r="L39" s="23">
        <v>-0.74736842105263157</v>
      </c>
      <c r="M39" s="69">
        <v>-0.77777777777777779</v>
      </c>
      <c r="N39" s="69">
        <v>-0.7142857142857143</v>
      </c>
      <c r="O39" s="69">
        <v>2</v>
      </c>
      <c r="P39" s="80" t="s">
        <v>34</v>
      </c>
      <c r="Q39" s="23">
        <v>-2.958333333333333</v>
      </c>
      <c r="R39" s="80" t="s">
        <v>34</v>
      </c>
      <c r="S39" s="69">
        <v>-0.5</v>
      </c>
      <c r="T39" s="69">
        <v>-1.6666666666666665</v>
      </c>
    </row>
    <row r="40" spans="1:20" ht="24">
      <c r="A40" s="84" t="s">
        <v>320</v>
      </c>
      <c r="B40" s="165">
        <v>62.54</v>
      </c>
      <c r="C40" s="173">
        <v>16</v>
      </c>
      <c r="D40" s="173">
        <v>34</v>
      </c>
      <c r="E40" s="173">
        <v>24</v>
      </c>
      <c r="F40" s="66">
        <v>27.930000000000007</v>
      </c>
      <c r="G40" s="165">
        <v>101.93</v>
      </c>
      <c r="H40" s="173">
        <v>9</v>
      </c>
      <c r="I40" s="173">
        <v>7.77</v>
      </c>
      <c r="J40" s="173">
        <v>11.39</v>
      </c>
      <c r="K40" s="173">
        <v>2.7699999999999996</v>
      </c>
      <c r="L40" s="165">
        <v>30.93</v>
      </c>
      <c r="M40" s="173">
        <v>2</v>
      </c>
      <c r="N40" s="173">
        <v>4.3100000000000005</v>
      </c>
      <c r="O40" s="173">
        <v>19.54</v>
      </c>
      <c r="P40" s="173">
        <v>-9.7099999999999991</v>
      </c>
      <c r="Q40" s="165">
        <v>16.14</v>
      </c>
      <c r="R40" s="173">
        <v>-1.23</v>
      </c>
      <c r="S40" s="173">
        <v>-2.08</v>
      </c>
      <c r="T40" s="173">
        <v>-12</v>
      </c>
    </row>
    <row r="41" spans="1:20">
      <c r="A41" s="67" t="s">
        <v>7</v>
      </c>
      <c r="B41" s="23"/>
      <c r="C41" s="69"/>
      <c r="D41" s="69"/>
      <c r="E41" s="69"/>
      <c r="F41" s="69"/>
      <c r="G41" s="23"/>
      <c r="H41" s="68"/>
      <c r="I41" s="68">
        <v>-0.13666666666666671</v>
      </c>
      <c r="J41" s="68">
        <v>0.46589446589446615</v>
      </c>
      <c r="K41" s="68">
        <v>-0.7568042142230027</v>
      </c>
      <c r="L41" s="23"/>
      <c r="M41" s="68">
        <v>-0.27797833935018035</v>
      </c>
      <c r="N41" s="68">
        <v>1.1550000000000002</v>
      </c>
      <c r="O41" s="68">
        <v>3.5336426914153121</v>
      </c>
      <c r="P41" s="80" t="s">
        <v>34</v>
      </c>
      <c r="Q41" s="23"/>
      <c r="R41" s="68">
        <v>-0.87332646755921728</v>
      </c>
      <c r="S41" s="68">
        <v>0.69105691056910579</v>
      </c>
      <c r="T41" s="68">
        <v>4.7692307692307692</v>
      </c>
    </row>
    <row r="42" spans="1:20">
      <c r="A42" s="67" t="s">
        <v>8</v>
      </c>
      <c r="B42" s="23"/>
      <c r="C42" s="69"/>
      <c r="D42" s="69"/>
      <c r="E42" s="69"/>
      <c r="F42" s="69"/>
      <c r="G42" s="23"/>
      <c r="H42" s="69"/>
      <c r="I42" s="69"/>
      <c r="J42" s="69"/>
      <c r="K42" s="69"/>
      <c r="L42" s="23">
        <v>-0.69655646031590313</v>
      </c>
      <c r="M42" s="69">
        <v>-0.77777777777777779</v>
      </c>
      <c r="N42" s="69">
        <v>-0.44530244530244523</v>
      </c>
      <c r="O42" s="69">
        <v>0.71553994732221238</v>
      </c>
      <c r="P42" s="80" t="s">
        <v>34</v>
      </c>
      <c r="Q42" s="23">
        <v>-0.47817652764306495</v>
      </c>
      <c r="R42" s="69">
        <v>-1.615</v>
      </c>
      <c r="S42" s="80" t="s">
        <v>34</v>
      </c>
      <c r="T42" s="69">
        <v>-1.6141248720573182</v>
      </c>
    </row>
    <row r="43" spans="1:20">
      <c r="A43" s="65" t="s">
        <v>214</v>
      </c>
      <c r="B43" s="35">
        <v>412</v>
      </c>
      <c r="C43" s="72">
        <v>99</v>
      </c>
      <c r="D43" s="72">
        <v>129</v>
      </c>
      <c r="E43" s="72">
        <v>122</v>
      </c>
      <c r="F43" s="66">
        <v>105</v>
      </c>
      <c r="G43" s="35">
        <v>455</v>
      </c>
      <c r="H43" s="72">
        <v>160</v>
      </c>
      <c r="I43" s="72">
        <v>161</v>
      </c>
      <c r="J43" s="72">
        <v>159</v>
      </c>
      <c r="K43" s="66">
        <v>173</v>
      </c>
      <c r="L43" s="35">
        <v>653</v>
      </c>
      <c r="M43" s="72">
        <v>147</v>
      </c>
      <c r="N43" s="72">
        <v>148</v>
      </c>
      <c r="O43" s="72">
        <v>173</v>
      </c>
      <c r="P43" s="137">
        <v>66</v>
      </c>
      <c r="Q43" s="35">
        <v>534</v>
      </c>
      <c r="R43" s="72">
        <v>137</v>
      </c>
      <c r="S43" s="72">
        <v>143</v>
      </c>
      <c r="T43" s="72">
        <v>120</v>
      </c>
    </row>
    <row r="44" spans="1:20">
      <c r="A44" s="67" t="s">
        <v>7</v>
      </c>
      <c r="B44" s="23"/>
      <c r="C44" s="68"/>
      <c r="D44" s="68">
        <v>0.30303030303030298</v>
      </c>
      <c r="E44" s="68">
        <v>-5.4263565891472854E-2</v>
      </c>
      <c r="F44" s="68">
        <v>-0.13934426229508201</v>
      </c>
      <c r="G44" s="23"/>
      <c r="H44" s="68">
        <v>0.52380952380952372</v>
      </c>
      <c r="I44" s="68">
        <v>6.2500000000000888E-3</v>
      </c>
      <c r="J44" s="68">
        <v>-1.2422360248447228E-2</v>
      </c>
      <c r="K44" s="68">
        <v>8.8050314465408785E-2</v>
      </c>
      <c r="L44" s="23"/>
      <c r="M44" s="68">
        <v>-0.1502890173410405</v>
      </c>
      <c r="N44" s="68">
        <v>6.8027210884353817E-3</v>
      </c>
      <c r="O44" s="68">
        <v>0.16891891891891886</v>
      </c>
      <c r="P44" s="68">
        <v>-0.61849710982658967</v>
      </c>
      <c r="Q44" s="23"/>
      <c r="R44" s="68">
        <v>1.0757575757575757</v>
      </c>
      <c r="S44" s="68">
        <v>4.3795620437956151E-2</v>
      </c>
      <c r="T44" s="68">
        <v>-0.16083916083916083</v>
      </c>
    </row>
    <row r="45" spans="1:20">
      <c r="A45" s="67" t="s">
        <v>8</v>
      </c>
      <c r="B45" s="23"/>
      <c r="C45" s="69"/>
      <c r="D45" s="69"/>
      <c r="E45" s="69"/>
      <c r="F45" s="69"/>
      <c r="G45" s="23">
        <v>0.10436893203883502</v>
      </c>
      <c r="H45" s="69">
        <v>0.61616161616161613</v>
      </c>
      <c r="I45" s="69">
        <v>0.24806201550387597</v>
      </c>
      <c r="J45" s="69">
        <v>0.30327868852459017</v>
      </c>
      <c r="K45" s="69">
        <v>0.64761904761904754</v>
      </c>
      <c r="L45" s="23">
        <v>0.43516483516483517</v>
      </c>
      <c r="M45" s="69">
        <v>-8.1250000000000044E-2</v>
      </c>
      <c r="N45" s="69">
        <v>-8.0745341614906874E-2</v>
      </c>
      <c r="O45" s="69">
        <v>8.8050314465408785E-2</v>
      </c>
      <c r="P45" s="69">
        <v>-0.61849710982658967</v>
      </c>
      <c r="Q45" s="23">
        <v>-0.18223583460949466</v>
      </c>
      <c r="R45" s="69">
        <v>-6.8027210884353706E-2</v>
      </c>
      <c r="S45" s="69">
        <v>-3.3783783783783772E-2</v>
      </c>
      <c r="T45" s="69">
        <v>-0.30635838150289019</v>
      </c>
    </row>
    <row r="46" spans="1:20" ht="24">
      <c r="A46" s="84" t="s">
        <v>226</v>
      </c>
      <c r="B46" s="60">
        <v>414</v>
      </c>
      <c r="C46" s="141">
        <v>99</v>
      </c>
      <c r="D46" s="141">
        <v>129</v>
      </c>
      <c r="E46" s="141">
        <v>122</v>
      </c>
      <c r="F46" s="141">
        <v>114</v>
      </c>
      <c r="G46" s="60">
        <v>464</v>
      </c>
      <c r="H46" s="141">
        <v>160</v>
      </c>
      <c r="I46" s="141">
        <v>162</v>
      </c>
      <c r="J46" s="141">
        <v>166</v>
      </c>
      <c r="K46" s="141">
        <v>174</v>
      </c>
      <c r="L46" s="60">
        <v>662</v>
      </c>
      <c r="M46" s="141">
        <v>147</v>
      </c>
      <c r="N46" s="141">
        <v>151</v>
      </c>
      <c r="O46" s="141">
        <v>175</v>
      </c>
      <c r="P46" s="141">
        <v>143</v>
      </c>
      <c r="Q46" s="60">
        <v>616</v>
      </c>
      <c r="R46" s="141">
        <v>138</v>
      </c>
      <c r="S46" s="141">
        <v>139</v>
      </c>
      <c r="T46" s="141">
        <v>120</v>
      </c>
    </row>
    <row r="47" spans="1:20">
      <c r="A47" s="38" t="s">
        <v>24</v>
      </c>
      <c r="B47" s="39"/>
      <c r="C47" s="51"/>
      <c r="D47" s="51"/>
      <c r="E47" s="51"/>
      <c r="F47" s="51"/>
      <c r="G47" s="39"/>
      <c r="H47" s="51"/>
      <c r="I47" s="51"/>
      <c r="J47" s="51"/>
      <c r="K47" s="51"/>
      <c r="L47" s="39"/>
      <c r="M47" s="51"/>
      <c r="N47" s="51"/>
      <c r="O47" s="51"/>
      <c r="P47" s="51"/>
      <c r="Q47" s="39"/>
      <c r="R47" s="51"/>
      <c r="S47" s="51"/>
      <c r="T47" s="51"/>
    </row>
    <row r="48" spans="1:20">
      <c r="A48" s="65" t="s">
        <v>12</v>
      </c>
      <c r="B48" s="62">
        <v>582</v>
      </c>
      <c r="C48" s="66">
        <v>117</v>
      </c>
      <c r="D48" s="66">
        <v>193</v>
      </c>
      <c r="E48" s="66">
        <v>209</v>
      </c>
      <c r="F48" s="66">
        <v>86</v>
      </c>
      <c r="G48" s="62">
        <v>605</v>
      </c>
      <c r="H48" s="66">
        <v>239</v>
      </c>
      <c r="I48" s="66">
        <v>181</v>
      </c>
      <c r="J48" s="66">
        <v>194</v>
      </c>
      <c r="K48" s="66">
        <v>156</v>
      </c>
      <c r="L48" s="62">
        <v>770</v>
      </c>
      <c r="M48" s="66">
        <v>195</v>
      </c>
      <c r="N48" s="66">
        <v>136</v>
      </c>
      <c r="O48" s="66">
        <v>200</v>
      </c>
      <c r="P48" s="66">
        <v>146</v>
      </c>
      <c r="Q48" s="62">
        <v>677</v>
      </c>
      <c r="R48" s="66">
        <v>164</v>
      </c>
      <c r="S48" s="66">
        <v>149</v>
      </c>
      <c r="T48" s="66">
        <v>143</v>
      </c>
    </row>
    <row r="49" spans="1:20">
      <c r="A49" s="77" t="s">
        <v>7</v>
      </c>
      <c r="B49" s="23"/>
      <c r="C49" s="68"/>
      <c r="D49" s="68">
        <v>0.64957264957264949</v>
      </c>
      <c r="E49" s="68">
        <v>8.290155440414515E-2</v>
      </c>
      <c r="F49" s="68">
        <v>-0.58851674641148333</v>
      </c>
      <c r="G49" s="23"/>
      <c r="H49" s="68">
        <v>1.7790697674418605</v>
      </c>
      <c r="I49" s="68">
        <v>-0.24267782426778239</v>
      </c>
      <c r="J49" s="68">
        <v>7.182320441988943E-2</v>
      </c>
      <c r="K49" s="68">
        <v>-0.19587628865979378</v>
      </c>
      <c r="L49" s="23"/>
      <c r="M49" s="68">
        <v>0.25</v>
      </c>
      <c r="N49" s="68">
        <v>-0.3025641025641026</v>
      </c>
      <c r="O49" s="68">
        <v>0.47058823529411775</v>
      </c>
      <c r="P49" s="68">
        <v>-0.27</v>
      </c>
      <c r="Q49" s="23"/>
      <c r="R49" s="68">
        <v>0.12328767123287676</v>
      </c>
      <c r="S49" s="68">
        <v>-9.1463414634146312E-2</v>
      </c>
      <c r="T49" s="68">
        <v>-4.0268456375838979E-2</v>
      </c>
    </row>
    <row r="50" spans="1:20">
      <c r="A50" s="77" t="s">
        <v>8</v>
      </c>
      <c r="B50" s="23"/>
      <c r="C50" s="69"/>
      <c r="D50" s="69"/>
      <c r="E50" s="69"/>
      <c r="F50" s="69"/>
      <c r="G50" s="23">
        <v>3.9518900343642693E-2</v>
      </c>
      <c r="H50" s="69">
        <v>1.0427350427350426</v>
      </c>
      <c r="I50" s="69">
        <v>-6.2176165803108807E-2</v>
      </c>
      <c r="J50" s="69">
        <v>-7.1770334928229707E-2</v>
      </c>
      <c r="K50" s="69">
        <v>0.81395348837209291</v>
      </c>
      <c r="L50" s="23">
        <v>0.27272727272727271</v>
      </c>
      <c r="M50" s="69">
        <v>-0.18410041841004188</v>
      </c>
      <c r="N50" s="69">
        <v>-0.24861878453038677</v>
      </c>
      <c r="O50" s="69">
        <v>3.0927835051546282E-2</v>
      </c>
      <c r="P50" s="69">
        <v>-6.4102564102564097E-2</v>
      </c>
      <c r="Q50" s="23">
        <v>-0.12077922077922076</v>
      </c>
      <c r="R50" s="69">
        <v>-0.15897435897435896</v>
      </c>
      <c r="S50" s="69">
        <v>9.5588235294117752E-2</v>
      </c>
      <c r="T50" s="69">
        <v>-0.28500000000000003</v>
      </c>
    </row>
    <row r="51" spans="1:20">
      <c r="A51" s="65" t="s">
        <v>38</v>
      </c>
      <c r="B51" s="91">
        <v>243</v>
      </c>
      <c r="C51" s="66">
        <v>73</v>
      </c>
      <c r="D51" s="66">
        <v>82</v>
      </c>
      <c r="E51" s="66">
        <v>78</v>
      </c>
      <c r="F51" s="66">
        <v>77</v>
      </c>
      <c r="G51" s="91">
        <v>310</v>
      </c>
      <c r="H51" s="66">
        <v>69</v>
      </c>
      <c r="I51" s="66">
        <v>90</v>
      </c>
      <c r="J51" s="66">
        <v>73</v>
      </c>
      <c r="K51" s="66">
        <v>78</v>
      </c>
      <c r="L51" s="91">
        <v>310</v>
      </c>
      <c r="M51" s="66">
        <v>63</v>
      </c>
      <c r="N51" s="66">
        <v>83</v>
      </c>
      <c r="O51" s="66">
        <v>72</v>
      </c>
      <c r="P51" s="66">
        <v>75</v>
      </c>
      <c r="Q51" s="91">
        <v>293</v>
      </c>
      <c r="R51" s="66">
        <v>65</v>
      </c>
      <c r="S51" s="66">
        <v>73</v>
      </c>
      <c r="T51" s="66">
        <v>100</v>
      </c>
    </row>
    <row r="52" spans="1:20">
      <c r="A52" s="67" t="s">
        <v>7</v>
      </c>
      <c r="B52" s="23"/>
      <c r="C52" s="68"/>
      <c r="D52" s="68">
        <v>0.12328767123287676</v>
      </c>
      <c r="E52" s="68">
        <v>-4.8780487804878092E-2</v>
      </c>
      <c r="F52" s="68">
        <v>-1.2820512820512775E-2</v>
      </c>
      <c r="G52" s="23"/>
      <c r="H52" s="68">
        <v>-0.10389610389610393</v>
      </c>
      <c r="I52" s="68">
        <v>0.30434782608695654</v>
      </c>
      <c r="J52" s="68">
        <v>-0.18888888888888888</v>
      </c>
      <c r="K52" s="68">
        <v>6.8493150684931559E-2</v>
      </c>
      <c r="L52" s="23"/>
      <c r="M52" s="68">
        <v>-0.19230769230769229</v>
      </c>
      <c r="N52" s="68">
        <v>0.31746031746031744</v>
      </c>
      <c r="O52" s="68">
        <v>-0.13253012048192769</v>
      </c>
      <c r="P52" s="68">
        <v>4.1666666666666741E-2</v>
      </c>
      <c r="Q52" s="23"/>
      <c r="R52" s="68">
        <v>-0.1333333333333333</v>
      </c>
      <c r="S52" s="68">
        <v>0.12307692307692308</v>
      </c>
      <c r="T52" s="68">
        <v>0.36986301369863006</v>
      </c>
    </row>
    <row r="53" spans="1:20">
      <c r="A53" s="67" t="s">
        <v>8</v>
      </c>
      <c r="B53" s="23"/>
      <c r="C53" s="69"/>
      <c r="D53" s="69"/>
      <c r="E53" s="69"/>
      <c r="F53" s="69"/>
      <c r="G53" s="23">
        <v>0.27572016460905346</v>
      </c>
      <c r="H53" s="69">
        <v>-5.4794520547945202E-2</v>
      </c>
      <c r="I53" s="69">
        <v>9.7560975609756184E-2</v>
      </c>
      <c r="J53" s="69">
        <v>-6.4102564102564097E-2</v>
      </c>
      <c r="K53" s="69">
        <v>1.298701298701288E-2</v>
      </c>
      <c r="L53" s="23">
        <v>0</v>
      </c>
      <c r="M53" s="69">
        <v>-8.6956521739130488E-2</v>
      </c>
      <c r="N53" s="69">
        <v>-7.7777777777777724E-2</v>
      </c>
      <c r="O53" s="69">
        <v>-1.3698630136986356E-2</v>
      </c>
      <c r="P53" s="69">
        <v>-3.8461538461538436E-2</v>
      </c>
      <c r="Q53" s="23">
        <v>-5.4838709677419328E-2</v>
      </c>
      <c r="R53" s="69">
        <v>3.1746031746031855E-2</v>
      </c>
      <c r="S53" s="69">
        <v>-0.12048192771084343</v>
      </c>
      <c r="T53" s="69">
        <v>0.38888888888888884</v>
      </c>
    </row>
    <row r="54" spans="1:20">
      <c r="A54" s="65" t="s">
        <v>39</v>
      </c>
      <c r="B54" s="91">
        <v>241</v>
      </c>
      <c r="C54" s="66">
        <v>73</v>
      </c>
      <c r="D54" s="66">
        <v>82</v>
      </c>
      <c r="E54" s="66">
        <v>78</v>
      </c>
      <c r="F54" s="66">
        <v>76</v>
      </c>
      <c r="G54" s="91">
        <v>309</v>
      </c>
      <c r="H54" s="66">
        <v>69</v>
      </c>
      <c r="I54" s="66">
        <v>90</v>
      </c>
      <c r="J54" s="66">
        <v>69</v>
      </c>
      <c r="K54" s="66">
        <v>78</v>
      </c>
      <c r="L54" s="91">
        <v>306</v>
      </c>
      <c r="M54" s="66">
        <v>63</v>
      </c>
      <c r="N54" s="66">
        <v>82</v>
      </c>
      <c r="O54" s="66">
        <v>72</v>
      </c>
      <c r="P54" s="66">
        <v>75</v>
      </c>
      <c r="Q54" s="91">
        <v>292</v>
      </c>
      <c r="R54" s="66">
        <v>65</v>
      </c>
      <c r="S54" s="66">
        <v>73</v>
      </c>
      <c r="T54" s="66">
        <v>100</v>
      </c>
    </row>
    <row r="55" spans="1:20">
      <c r="A55" s="67" t="s">
        <v>7</v>
      </c>
      <c r="B55" s="23"/>
      <c r="C55" s="68"/>
      <c r="D55" s="68">
        <v>0.12328767123287676</v>
      </c>
      <c r="E55" s="68">
        <v>-4.8780487804878092E-2</v>
      </c>
      <c r="F55" s="68">
        <v>-2.5641025641025661E-2</v>
      </c>
      <c r="G55" s="23"/>
      <c r="H55" s="68">
        <v>-9.210526315789469E-2</v>
      </c>
      <c r="I55" s="68">
        <v>0.30434782608695654</v>
      </c>
      <c r="J55" s="68">
        <v>-0.23333333333333328</v>
      </c>
      <c r="K55" s="68">
        <v>0.13043478260869557</v>
      </c>
      <c r="L55" s="23"/>
      <c r="M55" s="68">
        <v>-0.19230769230769229</v>
      </c>
      <c r="N55" s="68">
        <v>0.30158730158730163</v>
      </c>
      <c r="O55" s="68">
        <v>-0.12195121951219512</v>
      </c>
      <c r="P55" s="68">
        <v>4.1666666666666741E-2</v>
      </c>
      <c r="Q55" s="23"/>
      <c r="R55" s="68">
        <v>-0.1333333333333333</v>
      </c>
      <c r="S55" s="68">
        <v>0.12307692307692308</v>
      </c>
      <c r="T55" s="68">
        <v>0.36986301369863006</v>
      </c>
    </row>
    <row r="56" spans="1:20">
      <c r="A56" s="67" t="s">
        <v>8</v>
      </c>
      <c r="B56" s="23"/>
      <c r="C56" s="69"/>
      <c r="D56" s="69"/>
      <c r="E56" s="69"/>
      <c r="F56" s="69"/>
      <c r="G56" s="23">
        <v>0.28215767634854783</v>
      </c>
      <c r="H56" s="69">
        <v>-5.4794520547945202E-2</v>
      </c>
      <c r="I56" s="69">
        <v>9.7560975609756184E-2</v>
      </c>
      <c r="J56" s="69">
        <v>-0.11538461538461542</v>
      </c>
      <c r="K56" s="69">
        <v>2.6315789473684292E-2</v>
      </c>
      <c r="L56" s="23">
        <v>-9.7087378640776656E-3</v>
      </c>
      <c r="M56" s="69">
        <v>-8.6956521739130488E-2</v>
      </c>
      <c r="N56" s="69">
        <v>-8.8888888888888906E-2</v>
      </c>
      <c r="O56" s="69">
        <v>4.3478260869565188E-2</v>
      </c>
      <c r="P56" s="69">
        <v>-3.8461538461538436E-2</v>
      </c>
      <c r="Q56" s="23">
        <v>-4.5751633986928053E-2</v>
      </c>
      <c r="R56" s="69">
        <v>3.1746031746031855E-2</v>
      </c>
      <c r="S56" s="69">
        <v>-0.1097560975609756</v>
      </c>
      <c r="T56" s="69">
        <v>0.38888888888888884</v>
      </c>
    </row>
    <row r="57" spans="1:20">
      <c r="A57" s="65" t="s">
        <v>215</v>
      </c>
      <c r="B57" s="60" t="s">
        <v>122</v>
      </c>
      <c r="C57" s="66">
        <v>0</v>
      </c>
      <c r="D57" s="66">
        <v>0</v>
      </c>
      <c r="E57" s="66">
        <v>0</v>
      </c>
      <c r="F57" s="66">
        <v>0</v>
      </c>
      <c r="G57" s="60" t="s">
        <v>122</v>
      </c>
      <c r="H57" s="66">
        <v>75</v>
      </c>
      <c r="I57" s="66">
        <v>50</v>
      </c>
      <c r="J57" s="66">
        <v>64</v>
      </c>
      <c r="K57" s="66">
        <v>70</v>
      </c>
      <c r="L57" s="91">
        <v>259</v>
      </c>
      <c r="M57" s="66">
        <v>69</v>
      </c>
      <c r="N57" s="66">
        <v>46</v>
      </c>
      <c r="O57" s="66">
        <v>76</v>
      </c>
      <c r="P57" s="66">
        <v>51</v>
      </c>
      <c r="Q57" s="91">
        <v>242</v>
      </c>
      <c r="R57" s="66">
        <v>67</v>
      </c>
      <c r="S57" s="66">
        <v>48</v>
      </c>
      <c r="T57" s="66">
        <v>67</v>
      </c>
    </row>
    <row r="58" spans="1:20" ht="8.25" customHeight="1">
      <c r="A58" s="65"/>
      <c r="B58" s="23"/>
      <c r="C58" s="69"/>
      <c r="D58" s="69"/>
      <c r="E58" s="69"/>
      <c r="F58" s="69"/>
      <c r="G58" s="23"/>
      <c r="H58" s="66"/>
      <c r="I58" s="66"/>
      <c r="J58" s="66"/>
      <c r="K58" s="66"/>
      <c r="L58" s="91"/>
      <c r="M58" s="66"/>
      <c r="N58" s="66"/>
      <c r="O58" s="66"/>
      <c r="P58" s="66"/>
      <c r="Q58" s="91"/>
      <c r="R58" s="66"/>
      <c r="S58" s="66"/>
      <c r="T58" s="66"/>
    </row>
    <row r="59" spans="1:20">
      <c r="A59" s="65" t="s">
        <v>13</v>
      </c>
      <c r="B59" s="91">
        <v>341</v>
      </c>
      <c r="C59" s="72">
        <v>44</v>
      </c>
      <c r="D59" s="72">
        <v>111</v>
      </c>
      <c r="E59" s="72">
        <v>131</v>
      </c>
      <c r="F59" s="66">
        <v>10</v>
      </c>
      <c r="G59" s="91">
        <v>296</v>
      </c>
      <c r="H59" s="72">
        <v>95</v>
      </c>
      <c r="I59" s="72">
        <v>41</v>
      </c>
      <c r="J59" s="72">
        <v>61</v>
      </c>
      <c r="K59" s="66">
        <v>8</v>
      </c>
      <c r="L59" s="91">
        <v>205</v>
      </c>
      <c r="M59" s="72">
        <v>63</v>
      </c>
      <c r="N59" s="72">
        <v>8</v>
      </c>
      <c r="O59" s="72">
        <v>52</v>
      </c>
      <c r="P59" s="66">
        <v>20</v>
      </c>
      <c r="Q59" s="91">
        <v>143</v>
      </c>
      <c r="R59" s="72">
        <v>32</v>
      </c>
      <c r="S59" s="72">
        <v>28</v>
      </c>
      <c r="T59" s="173">
        <v>-24</v>
      </c>
    </row>
    <row r="60" spans="1:20" ht="10.5" customHeight="1">
      <c r="A60" s="67" t="s">
        <v>7</v>
      </c>
      <c r="B60" s="23"/>
      <c r="C60" s="68"/>
      <c r="D60" s="68">
        <v>1.5227272727272729</v>
      </c>
      <c r="E60" s="68">
        <v>0.18018018018018012</v>
      </c>
      <c r="F60" s="68">
        <v>-0.92366412213740456</v>
      </c>
      <c r="G60" s="23"/>
      <c r="H60" s="68">
        <v>8.5</v>
      </c>
      <c r="I60" s="68">
        <v>-0.56842105263157894</v>
      </c>
      <c r="J60" s="68">
        <v>0.48780487804878048</v>
      </c>
      <c r="K60" s="68">
        <v>-0.86885245901639341</v>
      </c>
      <c r="L60" s="23"/>
      <c r="M60" s="68">
        <v>6.875</v>
      </c>
      <c r="N60" s="68">
        <v>-0.87301587301587302</v>
      </c>
      <c r="O60" s="68">
        <v>5.5</v>
      </c>
      <c r="P60" s="68">
        <v>-0.61538461538461542</v>
      </c>
      <c r="Q60" s="23"/>
      <c r="R60" s="68">
        <v>0.60000000000000009</v>
      </c>
      <c r="S60" s="68">
        <v>-0.125</v>
      </c>
      <c r="T60" s="80" t="s">
        <v>34</v>
      </c>
    </row>
    <row r="61" spans="1:20" ht="10.5" customHeight="1">
      <c r="A61" s="67" t="s">
        <v>8</v>
      </c>
      <c r="B61" s="23"/>
      <c r="C61" s="69"/>
      <c r="D61" s="69"/>
      <c r="E61" s="69"/>
      <c r="F61" s="69"/>
      <c r="G61" s="23">
        <v>-0.13196480938416422</v>
      </c>
      <c r="H61" s="69">
        <v>1.1590909090909092</v>
      </c>
      <c r="I61" s="69">
        <v>-0.63063063063063063</v>
      </c>
      <c r="J61" s="69">
        <v>-0.53435114503816794</v>
      </c>
      <c r="K61" s="69">
        <v>-0.19999999999999996</v>
      </c>
      <c r="L61" s="23">
        <v>-0.30743243243243246</v>
      </c>
      <c r="M61" s="69">
        <v>-0.33684210526315794</v>
      </c>
      <c r="N61" s="69">
        <v>-0.80487804878048785</v>
      </c>
      <c r="O61" s="69">
        <v>-0.14754098360655743</v>
      </c>
      <c r="P61" s="69">
        <v>1.5</v>
      </c>
      <c r="Q61" s="23">
        <v>-0.30243902439024395</v>
      </c>
      <c r="R61" s="69">
        <v>-0.49206349206349209</v>
      </c>
      <c r="S61" s="69">
        <v>2.5</v>
      </c>
      <c r="T61" s="80" t="s">
        <v>34</v>
      </c>
    </row>
    <row r="62" spans="1:20">
      <c r="A62" s="48" t="s">
        <v>19</v>
      </c>
      <c r="B62" s="38"/>
      <c r="C62" s="50"/>
      <c r="D62" s="50"/>
      <c r="E62" s="50"/>
      <c r="F62" s="50"/>
      <c r="G62" s="38"/>
      <c r="H62" s="50"/>
      <c r="I62" s="50"/>
      <c r="J62" s="50"/>
      <c r="K62" s="50"/>
      <c r="L62" s="38"/>
      <c r="M62" s="50"/>
      <c r="N62" s="50"/>
      <c r="O62" s="50"/>
      <c r="P62" s="50"/>
      <c r="Q62" s="38"/>
      <c r="R62" s="50"/>
      <c r="S62" s="50"/>
      <c r="T62" s="50"/>
    </row>
    <row r="63" spans="1:20">
      <c r="A63" s="65" t="s">
        <v>31</v>
      </c>
      <c r="B63" s="53">
        <v>2.3193916349809884E-2</v>
      </c>
      <c r="C63" s="73">
        <v>2.5477707006369428E-2</v>
      </c>
      <c r="D63" s="73">
        <v>5.3797468354430382E-2</v>
      </c>
      <c r="E63" s="73">
        <v>3.7795275590551181E-2</v>
      </c>
      <c r="F63" s="73">
        <v>3.2258064516129031E-2</v>
      </c>
      <c r="G63" s="53">
        <v>3.7313432835820892E-2</v>
      </c>
      <c r="H63" s="73">
        <v>1.4539579967689823E-2</v>
      </c>
      <c r="I63" s="73">
        <v>1.1627906976744186E-2</v>
      </c>
      <c r="J63" s="73">
        <v>9.9337748344370865E-3</v>
      </c>
      <c r="K63" s="73">
        <v>3.2362459546925568E-3</v>
      </c>
      <c r="L63" s="53">
        <v>9.8239869013507976E-3</v>
      </c>
      <c r="M63" s="73">
        <v>3.4602076124567475E-3</v>
      </c>
      <c r="N63" s="73">
        <v>3.5087719298245615E-3</v>
      </c>
      <c r="O63" s="73">
        <v>2.9411764705882353E-2</v>
      </c>
      <c r="P63" s="73">
        <v>-0.11461794019933555</v>
      </c>
      <c r="Q63" s="53">
        <v>-1.9898391193903471E-2</v>
      </c>
      <c r="R63" s="73">
        <v>-3.4904013961605585E-3</v>
      </c>
      <c r="S63" s="73">
        <v>1.869158878504673E-3</v>
      </c>
      <c r="T63" s="73">
        <v>-2.2018348623853212E-2</v>
      </c>
    </row>
    <row r="64" spans="1:20">
      <c r="A64" s="65" t="s">
        <v>10</v>
      </c>
      <c r="B64" s="53">
        <v>0.15665399239543726</v>
      </c>
      <c r="C64" s="73">
        <v>0.15764331210191082</v>
      </c>
      <c r="D64" s="73">
        <v>0.20411392405063292</v>
      </c>
      <c r="E64" s="73">
        <v>0.1921259842519685</v>
      </c>
      <c r="F64" s="73">
        <v>0.16129032258064516</v>
      </c>
      <c r="G64" s="53">
        <v>0.17871170463472114</v>
      </c>
      <c r="H64" s="73">
        <v>0.25848142164781907</v>
      </c>
      <c r="I64" s="73">
        <v>0.26800000000000002</v>
      </c>
      <c r="J64" s="73">
        <v>0.26400000000000001</v>
      </c>
      <c r="K64" s="73">
        <v>0.27993527508090615</v>
      </c>
      <c r="L64" s="53">
        <v>0.26800000000000002</v>
      </c>
      <c r="M64" s="73">
        <v>0.25432525951557095</v>
      </c>
      <c r="N64" s="73">
        <v>0.25900000000000001</v>
      </c>
      <c r="O64" s="73">
        <v>0.2826797385620915</v>
      </c>
      <c r="P64" s="73">
        <v>0.10963455149501661</v>
      </c>
      <c r="Q64" s="53">
        <v>0.22607959356477561</v>
      </c>
      <c r="R64" s="73">
        <v>0.23909249563699825</v>
      </c>
      <c r="S64" s="73">
        <v>0.26728971962616821</v>
      </c>
      <c r="T64" s="73">
        <v>0.22018348623853212</v>
      </c>
    </row>
    <row r="65" spans="1:20">
      <c r="A65" s="65" t="s">
        <v>18</v>
      </c>
      <c r="B65" s="53">
        <v>9.2395437262357411E-2</v>
      </c>
      <c r="C65" s="73">
        <v>0.11624203821656051</v>
      </c>
      <c r="D65" s="73">
        <v>0.12974683544303797</v>
      </c>
      <c r="E65" s="73">
        <v>0.12283464566929134</v>
      </c>
      <c r="F65" s="73">
        <v>0.11827956989247312</v>
      </c>
      <c r="G65" s="53">
        <v>0.12175962293794187</v>
      </c>
      <c r="H65" s="73">
        <v>0.11147011308562198</v>
      </c>
      <c r="I65" s="73">
        <v>0.14950166112956811</v>
      </c>
      <c r="J65" s="73">
        <v>0.12086092715231789</v>
      </c>
      <c r="K65" s="73">
        <v>0.12621359223300971</v>
      </c>
      <c r="L65" s="53">
        <v>0.12689316414244781</v>
      </c>
      <c r="M65" s="73">
        <v>0.10899653979238755</v>
      </c>
      <c r="N65" s="73">
        <v>0.14561403508771931</v>
      </c>
      <c r="O65" s="73">
        <v>0.11764705882352941</v>
      </c>
      <c r="P65" s="73">
        <v>0.12458471760797342</v>
      </c>
      <c r="Q65" s="53">
        <v>0.12404741744284505</v>
      </c>
      <c r="R65" s="73">
        <v>0.11343804537521815</v>
      </c>
      <c r="S65" s="73">
        <v>0.13644859813084112</v>
      </c>
      <c r="T65" s="73">
        <v>0.1834862385321101</v>
      </c>
    </row>
    <row r="66" spans="1:20" ht="5.25" customHeight="1">
      <c r="A66" s="52"/>
      <c r="B66" s="52"/>
      <c r="C66" s="52"/>
      <c r="D66" s="52"/>
      <c r="E66" s="52"/>
      <c r="F66" s="52"/>
      <c r="G66" s="52"/>
      <c r="H66" s="52"/>
      <c r="I66" s="52"/>
      <c r="J66" s="52"/>
      <c r="K66" s="52"/>
      <c r="L66" s="52"/>
      <c r="M66" s="52"/>
      <c r="N66" s="52"/>
      <c r="O66" s="52"/>
      <c r="P66" s="52"/>
      <c r="Q66" s="52"/>
      <c r="R66" s="52"/>
      <c r="S66" s="52"/>
      <c r="T66" s="52"/>
    </row>
  </sheetData>
  <pageMargins left="0.39370078740157483" right="0.39370078740157483" top="0.39370078740157483" bottom="0.19685039370078741" header="0.31496062992125984" footer="0.31496062992125984"/>
  <pageSetup paperSize="9" scale="67" orientation="landscape" r:id="rId1"/>
  <headerFooter>
    <oddHeader>&amp;CBezeq - The Israel Telecommunication Corp. Ltd.</oddHeader>
    <oddFooter>&amp;R&amp;P of &amp;N
Pelephone financial metrics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S69"/>
  <sheetViews>
    <sheetView showGridLines="0" tabSelected="1" zoomScale="110" zoomScaleNormal="110" workbookViewId="0">
      <pane xSplit="1" ySplit="7" topLeftCell="F20" activePane="bottomRight" state="frozen"/>
      <selection activeCell="J18" sqref="J18"/>
      <selection pane="topRight" activeCell="J18" sqref="J18"/>
      <selection pane="bottomLeft" activeCell="J18" sqref="J18"/>
      <selection pane="bottomRight" activeCell="J18" sqref="J18"/>
    </sheetView>
  </sheetViews>
  <sheetFormatPr defaultRowHeight="12.75"/>
  <cols>
    <col min="1" max="1" width="52.7109375" customWidth="1"/>
    <col min="2" max="5" width="9.140625" customWidth="1"/>
    <col min="7" max="10" width="9.140625" hidden="1" customWidth="1"/>
  </cols>
  <sheetData>
    <row r="1" spans="1:19">
      <c r="A1" s="29"/>
      <c r="B1" s="3"/>
      <c r="C1" s="3"/>
      <c r="D1" s="3"/>
      <c r="E1" s="3"/>
      <c r="F1" s="3"/>
      <c r="G1" s="3"/>
      <c r="H1" s="3"/>
      <c r="I1" s="3"/>
      <c r="J1" s="3"/>
      <c r="K1" s="3"/>
      <c r="L1" s="3"/>
      <c r="M1" s="3"/>
      <c r="N1" s="3"/>
      <c r="O1" s="3"/>
      <c r="P1" s="3"/>
      <c r="Q1" s="3"/>
    </row>
    <row r="2" spans="1:19">
      <c r="A2" s="29"/>
      <c r="B2" s="3"/>
      <c r="C2" s="3"/>
      <c r="D2" s="3"/>
      <c r="E2" s="3"/>
      <c r="F2" s="3"/>
      <c r="G2" s="3"/>
      <c r="H2" s="3"/>
      <c r="I2" s="3"/>
      <c r="J2" s="3"/>
      <c r="K2" s="3"/>
      <c r="L2" s="3"/>
      <c r="M2" s="3"/>
      <c r="N2" s="3"/>
      <c r="O2" s="3"/>
      <c r="P2" s="3"/>
      <c r="Q2" s="3"/>
      <c r="R2" s="3"/>
      <c r="S2" s="32"/>
    </row>
    <row r="3" spans="1:19">
      <c r="A3" s="30"/>
      <c r="B3" s="45" t="s">
        <v>76</v>
      </c>
      <c r="C3" s="45" t="s">
        <v>0</v>
      </c>
      <c r="D3" s="45" t="s">
        <v>1</v>
      </c>
      <c r="E3" s="45" t="s">
        <v>2</v>
      </c>
      <c r="F3" s="45" t="s">
        <v>5</v>
      </c>
      <c r="G3" s="45" t="s">
        <v>76</v>
      </c>
      <c r="H3" s="45" t="s">
        <v>0</v>
      </c>
      <c r="I3" s="45" t="s">
        <v>1</v>
      </c>
      <c r="J3" s="45" t="s">
        <v>2</v>
      </c>
      <c r="K3" s="45" t="s">
        <v>5</v>
      </c>
      <c r="L3" s="45" t="s">
        <v>76</v>
      </c>
      <c r="M3" s="45" t="s">
        <v>0</v>
      </c>
      <c r="N3" s="45" t="s">
        <v>1</v>
      </c>
      <c r="O3" s="45" t="s">
        <v>2</v>
      </c>
      <c r="P3" s="45" t="s">
        <v>5</v>
      </c>
      <c r="Q3" s="45" t="s">
        <v>76</v>
      </c>
      <c r="R3" s="45" t="s">
        <v>0</v>
      </c>
      <c r="S3" s="45" t="s">
        <v>1</v>
      </c>
    </row>
    <row r="4" spans="1:19">
      <c r="A4" s="269" t="s">
        <v>318</v>
      </c>
      <c r="B4" s="45">
        <v>2017</v>
      </c>
      <c r="C4" s="45">
        <v>2017</v>
      </c>
      <c r="D4" s="45">
        <v>2017</v>
      </c>
      <c r="E4" s="45">
        <v>2017</v>
      </c>
      <c r="F4" s="45">
        <v>2017</v>
      </c>
      <c r="G4" s="45">
        <v>2018</v>
      </c>
      <c r="H4" s="45">
        <v>2018</v>
      </c>
      <c r="I4" s="45">
        <v>2018</v>
      </c>
      <c r="J4" s="45">
        <v>2018</v>
      </c>
      <c r="K4" s="45">
        <v>2018</v>
      </c>
      <c r="L4" s="45">
        <v>2019</v>
      </c>
      <c r="M4" s="45">
        <v>2019</v>
      </c>
      <c r="N4" s="45">
        <v>2019</v>
      </c>
      <c r="O4" s="45">
        <v>2019</v>
      </c>
      <c r="P4" s="45">
        <v>2019</v>
      </c>
      <c r="Q4" s="45">
        <v>2020</v>
      </c>
      <c r="R4" s="45">
        <v>2020</v>
      </c>
      <c r="S4" s="45">
        <v>2020</v>
      </c>
    </row>
    <row r="5" spans="1:19" ht="6" customHeight="1">
      <c r="A5" s="42"/>
      <c r="B5" s="43"/>
      <c r="C5" s="43"/>
      <c r="D5" s="43"/>
      <c r="E5" s="43"/>
      <c r="F5" s="43"/>
      <c r="G5" s="43"/>
      <c r="H5" s="43"/>
      <c r="I5" s="43"/>
      <c r="J5" s="43"/>
      <c r="K5" s="43"/>
      <c r="L5" s="43"/>
      <c r="M5" s="43"/>
      <c r="N5" s="43"/>
      <c r="O5" s="43"/>
      <c r="P5" s="43"/>
      <c r="Q5" s="43"/>
      <c r="R5" s="43"/>
      <c r="S5" s="43"/>
    </row>
    <row r="6" spans="1:19" ht="20.25">
      <c r="A6" s="33" t="s">
        <v>15</v>
      </c>
      <c r="B6" s="27"/>
      <c r="C6" s="27"/>
      <c r="D6" s="27"/>
      <c r="E6" s="27"/>
      <c r="F6" s="27"/>
      <c r="G6" s="27"/>
      <c r="H6" s="27"/>
      <c r="I6" s="27"/>
      <c r="J6" s="27"/>
      <c r="K6" s="27"/>
      <c r="L6" s="27"/>
      <c r="M6" s="27"/>
      <c r="N6" s="27"/>
      <c r="O6" s="27"/>
      <c r="P6" s="27"/>
      <c r="Q6" s="27"/>
      <c r="R6" s="27"/>
      <c r="S6" s="27"/>
    </row>
    <row r="7" spans="1:19">
      <c r="A7" s="38" t="s">
        <v>61</v>
      </c>
      <c r="B7" s="39"/>
      <c r="C7" s="39"/>
      <c r="D7" s="39"/>
      <c r="E7" s="39"/>
      <c r="F7" s="39"/>
      <c r="G7" s="39"/>
      <c r="H7" s="39"/>
      <c r="I7" s="39"/>
      <c r="J7" s="39"/>
      <c r="K7" s="39"/>
      <c r="L7" s="39"/>
      <c r="M7" s="39"/>
      <c r="N7" s="39"/>
      <c r="O7" s="39"/>
      <c r="P7" s="39"/>
      <c r="Q7" s="39"/>
      <c r="R7" s="39"/>
      <c r="S7" s="39"/>
    </row>
    <row r="8" spans="1:19">
      <c r="A8" s="65" t="s">
        <v>49</v>
      </c>
      <c r="B8" s="66">
        <v>384</v>
      </c>
      <c r="C8" s="66">
        <v>407</v>
      </c>
      <c r="D8" s="66">
        <v>367</v>
      </c>
      <c r="E8" s="66">
        <v>379</v>
      </c>
      <c r="F8" s="35">
        <v>1537</v>
      </c>
      <c r="G8" s="66">
        <v>352</v>
      </c>
      <c r="H8" s="66">
        <v>336</v>
      </c>
      <c r="I8" s="66">
        <v>333</v>
      </c>
      <c r="J8" s="66">
        <v>370</v>
      </c>
      <c r="K8" s="35">
        <v>1391</v>
      </c>
      <c r="L8" s="66">
        <v>341</v>
      </c>
      <c r="M8" s="66">
        <v>339</v>
      </c>
      <c r="N8" s="66">
        <v>329</v>
      </c>
      <c r="O8" s="66">
        <v>330</v>
      </c>
      <c r="P8" s="35">
        <v>1339</v>
      </c>
      <c r="Q8" s="66">
        <v>317</v>
      </c>
      <c r="R8" s="66">
        <v>314</v>
      </c>
      <c r="S8" s="66">
        <v>315</v>
      </c>
    </row>
    <row r="9" spans="1:19" ht="10.5" customHeight="1">
      <c r="A9" s="67" t="s">
        <v>7</v>
      </c>
      <c r="B9" s="68"/>
      <c r="C9" s="68">
        <v>5.9895833333333259E-2</v>
      </c>
      <c r="D9" s="68">
        <v>-9.8280098280098316E-2</v>
      </c>
      <c r="E9" s="68">
        <v>3.2697547683923744E-2</v>
      </c>
      <c r="F9" s="23"/>
      <c r="G9" s="68">
        <v>-7.1240105540897103E-2</v>
      </c>
      <c r="H9" s="68">
        <v>-4.5454545454545414E-2</v>
      </c>
      <c r="I9" s="68">
        <v>-8.9285714285713969E-3</v>
      </c>
      <c r="J9" s="68">
        <v>0.11111111111111116</v>
      </c>
      <c r="K9" s="23"/>
      <c r="L9" s="68">
        <v>-7.8378378378378355E-2</v>
      </c>
      <c r="M9" s="68">
        <v>-5.8651026392961825E-3</v>
      </c>
      <c r="N9" s="68">
        <v>-2.9498525073746285E-2</v>
      </c>
      <c r="O9" s="68">
        <v>3.0395136778116338E-3</v>
      </c>
      <c r="P9" s="23"/>
      <c r="Q9" s="68">
        <v>-3.9393939393939426E-2</v>
      </c>
      <c r="R9" s="68">
        <v>-9.4637223974763929E-3</v>
      </c>
      <c r="S9" s="68">
        <v>3.1847133757962887E-3</v>
      </c>
    </row>
    <row r="10" spans="1:19" ht="11.25" customHeight="1">
      <c r="A10" s="67" t="s">
        <v>8</v>
      </c>
      <c r="B10" s="69"/>
      <c r="C10" s="69"/>
      <c r="D10" s="69"/>
      <c r="E10" s="69"/>
      <c r="F10" s="23"/>
      <c r="G10" s="69">
        <v>-8.333333333333337E-2</v>
      </c>
      <c r="H10" s="69">
        <v>-0.1744471744471745</v>
      </c>
      <c r="I10" s="69">
        <v>-9.2643051771117202E-2</v>
      </c>
      <c r="J10" s="69">
        <v>-2.3746701846965701E-2</v>
      </c>
      <c r="K10" s="23">
        <v>-9.4990240728692221E-2</v>
      </c>
      <c r="L10" s="69">
        <v>-3.125E-2</v>
      </c>
      <c r="M10" s="69">
        <v>8.9285714285713969E-3</v>
      </c>
      <c r="N10" s="69">
        <v>-1.2012012012011963E-2</v>
      </c>
      <c r="O10" s="69">
        <v>-0.10810810810810811</v>
      </c>
      <c r="P10" s="23">
        <v>-3.7383177570093462E-2</v>
      </c>
      <c r="Q10" s="69">
        <v>-7.0381231671554301E-2</v>
      </c>
      <c r="R10" s="69">
        <v>-7.3746312684365822E-2</v>
      </c>
      <c r="S10" s="69">
        <v>-4.2553191489361653E-2</v>
      </c>
    </row>
    <row r="11" spans="1:19" ht="5.25" customHeight="1">
      <c r="A11" s="38"/>
      <c r="B11" s="39"/>
      <c r="C11" s="39"/>
      <c r="D11" s="39"/>
      <c r="E11" s="39"/>
      <c r="F11" s="39"/>
      <c r="G11" s="39"/>
      <c r="H11" s="39"/>
      <c r="I11" s="39"/>
      <c r="J11" s="39"/>
      <c r="K11" s="39"/>
      <c r="L11" s="39"/>
      <c r="M11" s="39"/>
      <c r="N11" s="39"/>
      <c r="O11" s="39"/>
      <c r="P11" s="39"/>
      <c r="Q11" s="39"/>
      <c r="R11" s="39"/>
      <c r="S11" s="39"/>
    </row>
    <row r="12" spans="1:19">
      <c r="A12" s="65" t="s">
        <v>271</v>
      </c>
      <c r="B12" s="75" t="s">
        <v>40</v>
      </c>
      <c r="C12" s="75" t="s">
        <v>40</v>
      </c>
      <c r="D12" s="75" t="s">
        <v>40</v>
      </c>
      <c r="E12" s="75" t="s">
        <v>40</v>
      </c>
      <c r="F12" s="35">
        <v>670</v>
      </c>
      <c r="G12" s="75" t="s">
        <v>40</v>
      </c>
      <c r="H12" s="75" t="s">
        <v>40</v>
      </c>
      <c r="I12" s="75" t="s">
        <v>40</v>
      </c>
      <c r="J12" s="75" t="s">
        <v>40</v>
      </c>
      <c r="K12" s="35">
        <v>659</v>
      </c>
      <c r="L12" s="75" t="s">
        <v>40</v>
      </c>
      <c r="M12" s="75" t="s">
        <v>40</v>
      </c>
      <c r="N12" s="75" t="s">
        <v>40</v>
      </c>
      <c r="O12" s="75" t="s">
        <v>40</v>
      </c>
      <c r="P12" s="35">
        <v>632</v>
      </c>
      <c r="Q12" s="75" t="s">
        <v>40</v>
      </c>
      <c r="R12" s="75" t="s">
        <v>40</v>
      </c>
      <c r="S12" s="75" t="s">
        <v>40</v>
      </c>
    </row>
    <row r="13" spans="1:19">
      <c r="A13" s="67" t="s">
        <v>116</v>
      </c>
      <c r="B13" s="69"/>
      <c r="C13" s="69"/>
      <c r="D13" s="69"/>
      <c r="E13" s="69"/>
      <c r="F13" s="23">
        <v>0.43591411841249189</v>
      </c>
      <c r="G13" s="69"/>
      <c r="H13" s="69"/>
      <c r="I13" s="69"/>
      <c r="J13" s="69"/>
      <c r="K13" s="23">
        <v>0.47375988497483823</v>
      </c>
      <c r="L13" s="69"/>
      <c r="M13" s="69"/>
      <c r="N13" s="69"/>
      <c r="O13" s="69"/>
      <c r="P13" s="23">
        <v>0.47199402539208363</v>
      </c>
      <c r="Q13" s="69"/>
      <c r="R13" s="69"/>
      <c r="S13" s="69"/>
    </row>
    <row r="14" spans="1:19">
      <c r="A14" s="65" t="s">
        <v>319</v>
      </c>
      <c r="B14" s="75" t="s">
        <v>40</v>
      </c>
      <c r="C14" s="75" t="s">
        <v>40</v>
      </c>
      <c r="D14" s="75" t="s">
        <v>40</v>
      </c>
      <c r="E14" s="75" t="s">
        <v>40</v>
      </c>
      <c r="F14" s="35">
        <v>867</v>
      </c>
      <c r="G14" s="75" t="s">
        <v>40</v>
      </c>
      <c r="H14" s="75" t="s">
        <v>40</v>
      </c>
      <c r="I14" s="75" t="s">
        <v>40</v>
      </c>
      <c r="J14" s="75" t="s">
        <v>40</v>
      </c>
      <c r="K14" s="35">
        <v>732</v>
      </c>
      <c r="L14" s="75" t="s">
        <v>40</v>
      </c>
      <c r="M14" s="75" t="s">
        <v>40</v>
      </c>
      <c r="N14" s="75" t="s">
        <v>40</v>
      </c>
      <c r="O14" s="75" t="s">
        <v>40</v>
      </c>
      <c r="P14" s="35">
        <v>707</v>
      </c>
      <c r="Q14" s="75" t="s">
        <v>40</v>
      </c>
      <c r="R14" s="75" t="s">
        <v>40</v>
      </c>
      <c r="S14" s="75" t="s">
        <v>40</v>
      </c>
    </row>
    <row r="15" spans="1:19">
      <c r="A15" s="67" t="s">
        <v>116</v>
      </c>
      <c r="B15" s="69"/>
      <c r="C15" s="69"/>
      <c r="D15" s="69"/>
      <c r="E15" s="69"/>
      <c r="F15" s="23">
        <v>0.56408588158750816</v>
      </c>
      <c r="G15" s="69"/>
      <c r="H15" s="69"/>
      <c r="I15" s="69"/>
      <c r="J15" s="69"/>
      <c r="K15" s="23">
        <v>0.52624011502516177</v>
      </c>
      <c r="L15" s="69"/>
      <c r="M15" s="69"/>
      <c r="N15" s="69"/>
      <c r="O15" s="69"/>
      <c r="P15" s="23">
        <v>0.52800597460791632</v>
      </c>
      <c r="Q15" s="69"/>
      <c r="R15" s="69"/>
      <c r="S15" s="69"/>
    </row>
    <row r="16" spans="1:19" ht="7.5" customHeight="1">
      <c r="A16" s="38"/>
      <c r="B16" s="40"/>
      <c r="C16" s="40"/>
      <c r="D16" s="40"/>
      <c r="E16" s="40"/>
      <c r="F16" s="39"/>
      <c r="G16" s="40"/>
      <c r="H16" s="40"/>
      <c r="I16" s="40"/>
      <c r="J16" s="40"/>
      <c r="K16" s="39"/>
      <c r="L16" s="40"/>
      <c r="M16" s="40"/>
      <c r="N16" s="40"/>
      <c r="O16" s="40"/>
      <c r="P16" s="39"/>
      <c r="Q16" s="40"/>
      <c r="R16" s="40"/>
      <c r="S16" s="40"/>
    </row>
    <row r="17" spans="1:19">
      <c r="A17" s="65" t="s">
        <v>117</v>
      </c>
      <c r="B17" s="75" t="s">
        <v>40</v>
      </c>
      <c r="C17" s="75" t="s">
        <v>40</v>
      </c>
      <c r="D17" s="75" t="s">
        <v>40</v>
      </c>
      <c r="E17" s="75" t="s">
        <v>40</v>
      </c>
      <c r="F17" s="35">
        <v>488</v>
      </c>
      <c r="G17" s="75" t="s">
        <v>40</v>
      </c>
      <c r="H17" s="75" t="s">
        <v>40</v>
      </c>
      <c r="I17" s="75" t="s">
        <v>40</v>
      </c>
      <c r="J17" s="75" t="s">
        <v>40</v>
      </c>
      <c r="K17" s="35">
        <v>468</v>
      </c>
      <c r="L17" s="75" t="s">
        <v>40</v>
      </c>
      <c r="M17" s="75" t="s">
        <v>40</v>
      </c>
      <c r="N17" s="75" t="s">
        <v>40</v>
      </c>
      <c r="O17" s="75" t="s">
        <v>40</v>
      </c>
      <c r="P17" s="35">
        <v>441</v>
      </c>
      <c r="Q17" s="75" t="s">
        <v>40</v>
      </c>
      <c r="R17" s="75" t="s">
        <v>40</v>
      </c>
      <c r="S17" s="75" t="s">
        <v>40</v>
      </c>
    </row>
    <row r="18" spans="1:19">
      <c r="A18" s="67" t="s">
        <v>116</v>
      </c>
      <c r="B18" s="69"/>
      <c r="C18" s="69"/>
      <c r="D18" s="69"/>
      <c r="E18" s="69"/>
      <c r="F18" s="23">
        <v>0.31750162654521796</v>
      </c>
      <c r="G18" s="69"/>
      <c r="H18" s="69"/>
      <c r="I18" s="69"/>
      <c r="J18" s="69"/>
      <c r="K18" s="23">
        <v>0.3364485981308411</v>
      </c>
      <c r="L18" s="69"/>
      <c r="M18" s="69"/>
      <c r="N18" s="69"/>
      <c r="O18" s="69"/>
      <c r="P18" s="23">
        <v>0.32935026138909634</v>
      </c>
      <c r="Q18" s="69"/>
      <c r="R18" s="69"/>
      <c r="S18" s="69"/>
    </row>
    <row r="19" spans="1:19">
      <c r="A19" s="65" t="s">
        <v>115</v>
      </c>
      <c r="B19" s="75" t="s">
        <v>40</v>
      </c>
      <c r="C19" s="75" t="s">
        <v>40</v>
      </c>
      <c r="D19" s="75" t="s">
        <v>40</v>
      </c>
      <c r="E19" s="75" t="s">
        <v>40</v>
      </c>
      <c r="F19" s="35">
        <v>1049</v>
      </c>
      <c r="G19" s="75" t="s">
        <v>40</v>
      </c>
      <c r="H19" s="75" t="s">
        <v>40</v>
      </c>
      <c r="I19" s="75" t="s">
        <v>40</v>
      </c>
      <c r="J19" s="75" t="s">
        <v>40</v>
      </c>
      <c r="K19" s="35">
        <v>923</v>
      </c>
      <c r="L19" s="75" t="s">
        <v>40</v>
      </c>
      <c r="M19" s="75" t="s">
        <v>40</v>
      </c>
      <c r="N19" s="75" t="s">
        <v>40</v>
      </c>
      <c r="O19" s="75" t="s">
        <v>40</v>
      </c>
      <c r="P19" s="35">
        <v>898</v>
      </c>
      <c r="Q19" s="75" t="s">
        <v>40</v>
      </c>
      <c r="R19" s="75" t="s">
        <v>40</v>
      </c>
      <c r="S19" s="75" t="s">
        <v>40</v>
      </c>
    </row>
    <row r="20" spans="1:19">
      <c r="A20" s="67" t="s">
        <v>116</v>
      </c>
      <c r="B20" s="69"/>
      <c r="C20" s="69"/>
      <c r="D20" s="69"/>
      <c r="E20" s="69"/>
      <c r="F20" s="23">
        <v>0.68249837345478204</v>
      </c>
      <c r="G20" s="69"/>
      <c r="H20" s="69"/>
      <c r="I20" s="69"/>
      <c r="J20" s="69"/>
      <c r="K20" s="23">
        <v>0.66355140186915884</v>
      </c>
      <c r="L20" s="69"/>
      <c r="M20" s="69"/>
      <c r="N20" s="69"/>
      <c r="O20" s="69"/>
      <c r="P20" s="23">
        <v>0.67064973861090371</v>
      </c>
      <c r="Q20" s="69"/>
      <c r="R20" s="69"/>
      <c r="S20" s="69"/>
    </row>
    <row r="21" spans="1:19">
      <c r="A21" s="38" t="s">
        <v>27</v>
      </c>
      <c r="B21" s="40"/>
      <c r="C21" s="40"/>
      <c r="D21" s="40"/>
      <c r="E21" s="40"/>
      <c r="F21" s="39"/>
      <c r="G21" s="40"/>
      <c r="H21" s="40"/>
      <c r="I21" s="40"/>
      <c r="J21" s="40"/>
      <c r="K21" s="39"/>
      <c r="L21" s="40"/>
      <c r="M21" s="40"/>
      <c r="N21" s="40"/>
      <c r="O21" s="40"/>
      <c r="P21" s="39"/>
      <c r="Q21" s="40"/>
      <c r="R21" s="40"/>
      <c r="S21" s="40"/>
    </row>
    <row r="22" spans="1:19">
      <c r="A22" s="65" t="s">
        <v>220</v>
      </c>
      <c r="B22" s="66">
        <v>33</v>
      </c>
      <c r="C22" s="66">
        <v>33</v>
      </c>
      <c r="D22" s="66">
        <v>34</v>
      </c>
      <c r="E22" s="66">
        <v>35</v>
      </c>
      <c r="F22" s="35">
        <v>135</v>
      </c>
      <c r="G22" s="66">
        <v>43</v>
      </c>
      <c r="H22" s="66">
        <v>45</v>
      </c>
      <c r="I22" s="66">
        <v>46</v>
      </c>
      <c r="J22" s="66">
        <v>60</v>
      </c>
      <c r="K22" s="35">
        <v>194</v>
      </c>
      <c r="L22" s="66">
        <v>46</v>
      </c>
      <c r="M22" s="66">
        <v>46</v>
      </c>
      <c r="N22" s="66">
        <v>47</v>
      </c>
      <c r="O22" s="66">
        <v>51</v>
      </c>
      <c r="P22" s="35">
        <v>190</v>
      </c>
      <c r="Q22" s="66">
        <v>43</v>
      </c>
      <c r="R22" s="66">
        <v>38</v>
      </c>
      <c r="S22" s="66">
        <v>42</v>
      </c>
    </row>
    <row r="23" spans="1:19" ht="9.75" customHeight="1">
      <c r="A23" s="77" t="s">
        <v>7</v>
      </c>
      <c r="B23" s="68"/>
      <c r="C23" s="68">
        <v>0</v>
      </c>
      <c r="D23" s="68">
        <v>3.0303030303030276E-2</v>
      </c>
      <c r="E23" s="68">
        <v>2.9411764705882248E-2</v>
      </c>
      <c r="F23" s="23"/>
      <c r="G23" s="68">
        <v>0.22857142857142865</v>
      </c>
      <c r="H23" s="68">
        <v>4.6511627906976827E-2</v>
      </c>
      <c r="I23" s="68">
        <v>2.2222222222222143E-2</v>
      </c>
      <c r="J23" s="68">
        <v>0.30434782608695654</v>
      </c>
      <c r="K23" s="23"/>
      <c r="L23" s="68">
        <v>-0.23333333333333328</v>
      </c>
      <c r="M23" s="68">
        <v>0</v>
      </c>
      <c r="N23" s="68">
        <v>2.1739130434782705E-2</v>
      </c>
      <c r="O23" s="68">
        <v>8.5106382978723305E-2</v>
      </c>
      <c r="P23" s="23"/>
      <c r="Q23" s="68">
        <v>-0.15686274509803921</v>
      </c>
      <c r="R23" s="68">
        <v>-0.11627906976744184</v>
      </c>
      <c r="S23" s="68">
        <v>0.10526315789473695</v>
      </c>
    </row>
    <row r="24" spans="1:19" ht="11.25" customHeight="1">
      <c r="A24" s="77" t="s">
        <v>8</v>
      </c>
      <c r="B24" s="69"/>
      <c r="C24" s="69"/>
      <c r="D24" s="69"/>
      <c r="E24" s="69"/>
      <c r="F24" s="23"/>
      <c r="G24" s="69">
        <v>0.30303030303030298</v>
      </c>
      <c r="H24" s="69">
        <v>0.36363636363636354</v>
      </c>
      <c r="I24" s="69">
        <v>0.35294117647058831</v>
      </c>
      <c r="J24" s="69">
        <v>0.71428571428571419</v>
      </c>
      <c r="K24" s="23">
        <v>0.43703703703703711</v>
      </c>
      <c r="L24" s="69">
        <v>6.9767441860465018E-2</v>
      </c>
      <c r="M24" s="69">
        <v>2.2222222222222143E-2</v>
      </c>
      <c r="N24" s="69">
        <v>2.1739130434782705E-2</v>
      </c>
      <c r="O24" s="69">
        <v>-0.15000000000000002</v>
      </c>
      <c r="P24" s="23">
        <v>-2.0618556701030966E-2</v>
      </c>
      <c r="Q24" s="69">
        <v>-6.5217391304347783E-2</v>
      </c>
      <c r="R24" s="69">
        <v>-0.17391304347826086</v>
      </c>
      <c r="S24" s="69">
        <v>-0.1063829787234043</v>
      </c>
    </row>
    <row r="25" spans="1:19">
      <c r="A25" s="65" t="s">
        <v>77</v>
      </c>
      <c r="B25" s="66">
        <v>84</v>
      </c>
      <c r="C25" s="66">
        <v>81</v>
      </c>
      <c r="D25" s="66">
        <v>81</v>
      </c>
      <c r="E25" s="66">
        <v>82</v>
      </c>
      <c r="F25" s="35">
        <v>328</v>
      </c>
      <c r="G25" s="66">
        <v>84</v>
      </c>
      <c r="H25" s="66">
        <v>75</v>
      </c>
      <c r="I25" s="66">
        <v>71</v>
      </c>
      <c r="J25" s="66">
        <v>70</v>
      </c>
      <c r="K25" s="35">
        <v>300</v>
      </c>
      <c r="L25" s="66">
        <v>68</v>
      </c>
      <c r="M25" s="66">
        <v>67</v>
      </c>
      <c r="N25" s="66">
        <v>64</v>
      </c>
      <c r="O25" s="66">
        <v>62</v>
      </c>
      <c r="P25" s="35">
        <v>261</v>
      </c>
      <c r="Q25" s="66">
        <v>64</v>
      </c>
      <c r="R25" s="66">
        <v>62</v>
      </c>
      <c r="S25" s="66">
        <v>63</v>
      </c>
    </row>
    <row r="26" spans="1:19" ht="11.25" customHeight="1">
      <c r="A26" s="67" t="s">
        <v>7</v>
      </c>
      <c r="B26" s="68"/>
      <c r="C26" s="68">
        <v>-3.5714285714285698E-2</v>
      </c>
      <c r="D26" s="68">
        <v>0</v>
      </c>
      <c r="E26" s="68">
        <v>1.2345679012345734E-2</v>
      </c>
      <c r="F26" s="23"/>
      <c r="G26" s="68">
        <v>2.4390243902439046E-2</v>
      </c>
      <c r="H26" s="68">
        <v>-0.1071428571428571</v>
      </c>
      <c r="I26" s="68">
        <v>-5.3333333333333344E-2</v>
      </c>
      <c r="J26" s="68">
        <v>-1.4084507042253502E-2</v>
      </c>
      <c r="K26" s="23"/>
      <c r="L26" s="68">
        <v>-2.8571428571428581E-2</v>
      </c>
      <c r="M26" s="68">
        <v>-1.4705882352941124E-2</v>
      </c>
      <c r="N26" s="68">
        <v>-4.4776119402985093E-2</v>
      </c>
      <c r="O26" s="68">
        <v>-3.125E-2</v>
      </c>
      <c r="P26" s="23"/>
      <c r="Q26" s="68">
        <v>3.2258064516129004E-2</v>
      </c>
      <c r="R26" s="68">
        <v>-3.125E-2</v>
      </c>
      <c r="S26" s="68">
        <v>1.6129032258064502E-2</v>
      </c>
    </row>
    <row r="27" spans="1:19" ht="9" customHeight="1">
      <c r="A27" s="67" t="s">
        <v>8</v>
      </c>
      <c r="B27" s="69"/>
      <c r="C27" s="69"/>
      <c r="D27" s="69"/>
      <c r="E27" s="69"/>
      <c r="F27" s="23"/>
      <c r="G27" s="69">
        <v>0</v>
      </c>
      <c r="H27" s="69">
        <v>-7.407407407407407E-2</v>
      </c>
      <c r="I27" s="69">
        <v>-0.12345679012345678</v>
      </c>
      <c r="J27" s="69">
        <v>-0.14634146341463417</v>
      </c>
      <c r="K27" s="23">
        <v>-8.536585365853655E-2</v>
      </c>
      <c r="L27" s="69">
        <v>-0.19047619047619047</v>
      </c>
      <c r="M27" s="69">
        <v>-0.10666666666666669</v>
      </c>
      <c r="N27" s="69">
        <v>-9.8591549295774628E-2</v>
      </c>
      <c r="O27" s="69">
        <v>-0.11428571428571432</v>
      </c>
      <c r="P27" s="23">
        <v>-0.13</v>
      </c>
      <c r="Q27" s="69">
        <v>-5.8823529411764719E-2</v>
      </c>
      <c r="R27" s="69">
        <v>-7.4626865671641784E-2</v>
      </c>
      <c r="S27" s="69">
        <v>-1.5625E-2</v>
      </c>
    </row>
    <row r="28" spans="1:19">
      <c r="A28" s="65" t="s">
        <v>245</v>
      </c>
      <c r="B28" s="141">
        <v>218</v>
      </c>
      <c r="C28" s="141">
        <v>247</v>
      </c>
      <c r="D28" s="141">
        <v>214</v>
      </c>
      <c r="E28" s="66">
        <v>236</v>
      </c>
      <c r="F28" s="165">
        <v>915</v>
      </c>
      <c r="G28" s="141">
        <v>197</v>
      </c>
      <c r="H28" s="141">
        <v>195</v>
      </c>
      <c r="I28" s="141">
        <v>191</v>
      </c>
      <c r="J28" s="66">
        <v>229</v>
      </c>
      <c r="K28" s="35">
        <v>812</v>
      </c>
      <c r="L28" s="141">
        <v>201</v>
      </c>
      <c r="M28" s="141">
        <v>203</v>
      </c>
      <c r="N28" s="141">
        <v>213</v>
      </c>
      <c r="O28" s="66">
        <v>210</v>
      </c>
      <c r="P28" s="35">
        <v>827</v>
      </c>
      <c r="Q28" s="141">
        <v>181</v>
      </c>
      <c r="R28" s="141">
        <v>187</v>
      </c>
      <c r="S28" s="141">
        <v>203</v>
      </c>
    </row>
    <row r="29" spans="1:19">
      <c r="A29" s="67" t="s">
        <v>7</v>
      </c>
      <c r="B29" s="68"/>
      <c r="C29" s="68">
        <v>0.1330275229357798</v>
      </c>
      <c r="D29" s="68">
        <v>-0.1336032388663968</v>
      </c>
      <c r="E29" s="68">
        <v>0.10280373831775691</v>
      </c>
      <c r="F29" s="23"/>
      <c r="G29" s="68">
        <v>-0.1652542372881356</v>
      </c>
      <c r="H29" s="68">
        <v>-1.0152284263959421E-2</v>
      </c>
      <c r="I29" s="68">
        <v>-2.0512820512820551E-2</v>
      </c>
      <c r="J29" s="68">
        <v>0.19895287958115193</v>
      </c>
      <c r="K29" s="23"/>
      <c r="L29" s="68">
        <v>-0.12227074235807855</v>
      </c>
      <c r="M29" s="68">
        <v>9.9502487562188602E-3</v>
      </c>
      <c r="N29" s="68">
        <v>4.9261083743842304E-2</v>
      </c>
      <c r="O29" s="68">
        <v>-1.4084507042253502E-2</v>
      </c>
      <c r="P29" s="23"/>
      <c r="Q29" s="68">
        <v>-0.13809523809523805</v>
      </c>
      <c r="R29" s="68">
        <v>3.3149171270718147E-2</v>
      </c>
      <c r="S29" s="68">
        <v>8.5561497326203106E-2</v>
      </c>
    </row>
    <row r="30" spans="1:19">
      <c r="A30" s="67" t="s">
        <v>8</v>
      </c>
      <c r="B30" s="69"/>
      <c r="C30" s="69"/>
      <c r="D30" s="69"/>
      <c r="E30" s="69"/>
      <c r="F30" s="23"/>
      <c r="G30" s="69">
        <v>-9.6330275229357776E-2</v>
      </c>
      <c r="H30" s="69">
        <v>-0.21052631578947367</v>
      </c>
      <c r="I30" s="69">
        <v>-0.10747663551401865</v>
      </c>
      <c r="J30" s="69">
        <v>-2.9661016949152574E-2</v>
      </c>
      <c r="K30" s="23">
        <v>-0.11256830601092893</v>
      </c>
      <c r="L30" s="69">
        <v>2.0304568527918843E-2</v>
      </c>
      <c r="M30" s="69">
        <v>4.1025641025641102E-2</v>
      </c>
      <c r="N30" s="69">
        <v>0.11518324607329844</v>
      </c>
      <c r="O30" s="69">
        <v>-8.2969432314410452E-2</v>
      </c>
      <c r="P30" s="23">
        <v>1.8472906403940836E-2</v>
      </c>
      <c r="Q30" s="69">
        <v>-9.9502487562189046E-2</v>
      </c>
      <c r="R30" s="69">
        <v>-7.8817733990147798E-2</v>
      </c>
      <c r="S30" s="69">
        <v>-4.6948356807511749E-2</v>
      </c>
    </row>
    <row r="31" spans="1:19">
      <c r="A31" s="65" t="s">
        <v>80</v>
      </c>
      <c r="B31" s="66">
        <v>0</v>
      </c>
      <c r="C31" s="141">
        <v>1</v>
      </c>
      <c r="D31" s="141">
        <v>-1</v>
      </c>
      <c r="E31" s="66">
        <v>3</v>
      </c>
      <c r="F31" s="165">
        <v>3</v>
      </c>
      <c r="G31" s="141">
        <v>2</v>
      </c>
      <c r="H31" s="141">
        <v>-1</v>
      </c>
      <c r="I31" s="141">
        <v>2</v>
      </c>
      <c r="J31" s="141">
        <v>5</v>
      </c>
      <c r="K31" s="165">
        <v>8</v>
      </c>
      <c r="L31" s="66">
        <v>0</v>
      </c>
      <c r="M31" s="141">
        <v>16</v>
      </c>
      <c r="N31" s="141">
        <v>45</v>
      </c>
      <c r="O31" s="66">
        <v>196</v>
      </c>
      <c r="P31" s="165">
        <v>257</v>
      </c>
      <c r="Q31" s="71">
        <v>0</v>
      </c>
      <c r="R31" s="71">
        <v>0</v>
      </c>
      <c r="S31" s="71">
        <v>282</v>
      </c>
    </row>
    <row r="32" spans="1:19" ht="6.75" customHeight="1">
      <c r="B32" s="3"/>
      <c r="C32" s="3"/>
      <c r="D32" s="3"/>
      <c r="E32" s="3"/>
      <c r="F32" s="35"/>
      <c r="G32" s="3"/>
      <c r="H32" s="3"/>
      <c r="I32" s="3"/>
      <c r="J32" s="3"/>
      <c r="K32" s="35"/>
      <c r="L32" s="3"/>
      <c r="M32" s="3"/>
      <c r="N32" s="3"/>
      <c r="O32" s="3"/>
      <c r="P32" s="35"/>
      <c r="Q32" s="3"/>
      <c r="R32" s="3"/>
      <c r="S32" s="3"/>
    </row>
    <row r="33" spans="1:19">
      <c r="A33" s="65" t="s">
        <v>221</v>
      </c>
      <c r="B33" s="66">
        <v>49</v>
      </c>
      <c r="C33" s="66">
        <v>45</v>
      </c>
      <c r="D33" s="66">
        <v>39</v>
      </c>
      <c r="E33" s="66">
        <v>23</v>
      </c>
      <c r="F33" s="35">
        <v>156</v>
      </c>
      <c r="G33" s="66">
        <v>26</v>
      </c>
      <c r="H33" s="66">
        <v>22</v>
      </c>
      <c r="I33" s="66">
        <v>23</v>
      </c>
      <c r="J33" s="141">
        <v>6</v>
      </c>
      <c r="K33" s="35">
        <v>77</v>
      </c>
      <c r="L33" s="66">
        <v>26</v>
      </c>
      <c r="M33" s="66">
        <v>7</v>
      </c>
      <c r="N33" s="173">
        <v>-40</v>
      </c>
      <c r="O33" s="173">
        <v>-189</v>
      </c>
      <c r="P33" s="165">
        <v>-196</v>
      </c>
      <c r="Q33" s="66">
        <v>29</v>
      </c>
      <c r="R33" s="66">
        <v>27</v>
      </c>
      <c r="S33" s="173">
        <v>-275</v>
      </c>
    </row>
    <row r="34" spans="1:19">
      <c r="A34" s="67" t="s">
        <v>7</v>
      </c>
      <c r="B34" s="68"/>
      <c r="C34" s="68">
        <v>-8.1632653061224469E-2</v>
      </c>
      <c r="D34" s="68">
        <v>-0.1333333333333333</v>
      </c>
      <c r="E34" s="68">
        <v>-0.41025641025641024</v>
      </c>
      <c r="F34" s="23"/>
      <c r="G34" s="68">
        <v>0.13043478260869557</v>
      </c>
      <c r="H34" s="68">
        <v>-0.15384615384615385</v>
      </c>
      <c r="I34" s="68">
        <v>4.5454545454545414E-2</v>
      </c>
      <c r="J34" s="68">
        <v>-0.73913043478260865</v>
      </c>
      <c r="K34" s="23"/>
      <c r="L34" s="68">
        <v>3.333333333333333</v>
      </c>
      <c r="M34" s="68">
        <v>-0.73076923076923084</v>
      </c>
      <c r="N34" s="80" t="s">
        <v>34</v>
      </c>
      <c r="O34" s="68">
        <v>3.7249999999999996</v>
      </c>
      <c r="P34" s="23"/>
      <c r="Q34" s="68">
        <v>-1.1534391534391535</v>
      </c>
      <c r="R34" s="68">
        <v>-6.8965517241379337E-2</v>
      </c>
      <c r="S34" s="80" t="s">
        <v>34</v>
      </c>
    </row>
    <row r="35" spans="1:19">
      <c r="A35" s="67" t="s">
        <v>8</v>
      </c>
      <c r="B35" s="69"/>
      <c r="C35" s="69"/>
      <c r="D35" s="69"/>
      <c r="E35" s="69"/>
      <c r="F35" s="23"/>
      <c r="G35" s="69">
        <v>-0.46938775510204078</v>
      </c>
      <c r="H35" s="69">
        <v>-0.51111111111111107</v>
      </c>
      <c r="I35" s="69">
        <v>-0.41025641025641024</v>
      </c>
      <c r="J35" s="69">
        <v>-0.73913043478260865</v>
      </c>
      <c r="K35" s="23">
        <v>-0.50641025641025639</v>
      </c>
      <c r="L35" s="69">
        <v>0</v>
      </c>
      <c r="M35" s="69">
        <v>-0.68181818181818188</v>
      </c>
      <c r="N35" s="80" t="s">
        <v>34</v>
      </c>
      <c r="O35" s="80" t="s">
        <v>34</v>
      </c>
      <c r="P35" s="87" t="s">
        <v>34</v>
      </c>
      <c r="Q35" s="69">
        <v>0.11538461538461542</v>
      </c>
      <c r="R35" s="69">
        <v>2.8571428571428572</v>
      </c>
      <c r="S35" s="69">
        <v>5.875</v>
      </c>
    </row>
    <row r="36" spans="1:19">
      <c r="A36" s="65" t="s">
        <v>322</v>
      </c>
      <c r="B36" s="66">
        <v>36</v>
      </c>
      <c r="C36" s="66">
        <v>33</v>
      </c>
      <c r="D36" s="66">
        <v>27</v>
      </c>
      <c r="E36" s="66">
        <v>19</v>
      </c>
      <c r="F36" s="35">
        <v>115</v>
      </c>
      <c r="G36" s="66">
        <v>18</v>
      </c>
      <c r="H36" s="66">
        <v>14</v>
      </c>
      <c r="I36" s="66">
        <v>14</v>
      </c>
      <c r="J36" s="141">
        <v>5</v>
      </c>
      <c r="K36" s="35">
        <v>51</v>
      </c>
      <c r="L36" s="66">
        <v>20</v>
      </c>
      <c r="M36" s="66">
        <v>4</v>
      </c>
      <c r="N36" s="173">
        <v>-32</v>
      </c>
      <c r="O36" s="173">
        <v>-149</v>
      </c>
      <c r="P36" s="165">
        <v>-157</v>
      </c>
      <c r="Q36" s="66">
        <v>22</v>
      </c>
      <c r="R36" s="66">
        <v>21</v>
      </c>
      <c r="S36" s="173">
        <v>-305</v>
      </c>
    </row>
    <row r="37" spans="1:19">
      <c r="A37" s="67" t="s">
        <v>7</v>
      </c>
      <c r="B37" s="68"/>
      <c r="C37" s="68">
        <v>-8.333333333333337E-2</v>
      </c>
      <c r="D37" s="68">
        <v>-0.18181818181818177</v>
      </c>
      <c r="E37" s="68">
        <v>-0.29629629629629628</v>
      </c>
      <c r="F37" s="23"/>
      <c r="G37" s="68">
        <v>-5.2631578947368474E-2</v>
      </c>
      <c r="H37" s="68">
        <v>-0.22222222222222221</v>
      </c>
      <c r="I37" s="68">
        <v>0</v>
      </c>
      <c r="J37" s="68">
        <v>-0.64285714285714279</v>
      </c>
      <c r="K37" s="23"/>
      <c r="L37" s="68">
        <v>3</v>
      </c>
      <c r="M37" s="68">
        <v>-0.8</v>
      </c>
      <c r="N37" s="80" t="s">
        <v>34</v>
      </c>
      <c r="O37" s="68">
        <v>3.65625</v>
      </c>
      <c r="P37" s="23"/>
      <c r="Q37" s="68">
        <v>-1.1476510067114094</v>
      </c>
      <c r="R37" s="68">
        <v>-4.5454545454545414E-2</v>
      </c>
      <c r="S37" s="80" t="s">
        <v>34</v>
      </c>
    </row>
    <row r="38" spans="1:19">
      <c r="A38" s="67" t="s">
        <v>8</v>
      </c>
      <c r="B38" s="69"/>
      <c r="C38" s="69"/>
      <c r="D38" s="69"/>
      <c r="E38" s="69"/>
      <c r="F38" s="23"/>
      <c r="G38" s="69">
        <v>-0.5</v>
      </c>
      <c r="H38" s="69">
        <v>-0.57575757575757569</v>
      </c>
      <c r="I38" s="69">
        <v>-0.48148148148148151</v>
      </c>
      <c r="J38" s="69">
        <v>-0.73684210526315796</v>
      </c>
      <c r="K38" s="23">
        <v>-0.55652173913043479</v>
      </c>
      <c r="L38" s="69">
        <v>0.11111111111111116</v>
      </c>
      <c r="M38" s="69">
        <v>-0.7142857142857143</v>
      </c>
      <c r="N38" s="80" t="s">
        <v>34</v>
      </c>
      <c r="O38" s="80" t="s">
        <v>34</v>
      </c>
      <c r="P38" s="87" t="s">
        <v>34</v>
      </c>
      <c r="Q38" s="69">
        <v>0.10000000000000009</v>
      </c>
      <c r="R38" s="69">
        <v>4.25</v>
      </c>
      <c r="S38" s="69">
        <v>8.53125</v>
      </c>
    </row>
    <row r="39" spans="1:19" ht="25.5" customHeight="1">
      <c r="A39" s="84" t="s">
        <v>323</v>
      </c>
      <c r="B39" s="66">
        <v>36</v>
      </c>
      <c r="C39" s="66">
        <v>33.770000000000003</v>
      </c>
      <c r="D39" s="66">
        <v>26.23</v>
      </c>
      <c r="E39" s="66">
        <v>21.309999999999995</v>
      </c>
      <c r="F39" s="35">
        <v>117.31</v>
      </c>
      <c r="G39" s="66">
        <v>19.54</v>
      </c>
      <c r="H39" s="66">
        <v>13.23</v>
      </c>
      <c r="I39" s="66">
        <v>15.54</v>
      </c>
      <c r="J39" s="141">
        <v>8.8499999999999979</v>
      </c>
      <c r="K39" s="35">
        <v>57.16</v>
      </c>
      <c r="L39" s="66">
        <v>20</v>
      </c>
      <c r="M39" s="66">
        <v>16.32</v>
      </c>
      <c r="N39" s="173">
        <v>2.6499999999999986</v>
      </c>
      <c r="O39" s="66">
        <v>1.9200000000000159</v>
      </c>
      <c r="P39" s="35">
        <v>40.890000000000015</v>
      </c>
      <c r="Q39" s="66">
        <v>22</v>
      </c>
      <c r="R39" s="66">
        <v>21</v>
      </c>
      <c r="S39" s="173">
        <v>-23</v>
      </c>
    </row>
    <row r="40" spans="1:19" ht="11.25" customHeight="1">
      <c r="A40" s="67" t="s">
        <v>7</v>
      </c>
      <c r="B40" s="68"/>
      <c r="C40" s="68">
        <v>-6.1944444444444358E-2</v>
      </c>
      <c r="D40" s="68">
        <v>-0.22327509623926567</v>
      </c>
      <c r="E40" s="68">
        <v>-0.18757148303469329</v>
      </c>
      <c r="F40" s="23"/>
      <c r="G40" s="68"/>
      <c r="H40" s="68">
        <v>-0.3229273285568065</v>
      </c>
      <c r="I40" s="68">
        <v>0.17460317460317443</v>
      </c>
      <c r="J40" s="68">
        <v>-0.43050193050193064</v>
      </c>
      <c r="K40" s="23"/>
      <c r="L40" s="68">
        <v>1.259887005649718</v>
      </c>
      <c r="M40" s="68">
        <v>-0.18399999999999994</v>
      </c>
      <c r="N40" s="68">
        <v>-0.83762254901960786</v>
      </c>
      <c r="O40" s="80" t="s">
        <v>34</v>
      </c>
      <c r="P40" s="23"/>
      <c r="Q40" s="68">
        <v>10.458333333333238</v>
      </c>
      <c r="R40" s="68">
        <v>-4.5454545454545414E-2</v>
      </c>
      <c r="S40" s="80" t="s">
        <v>34</v>
      </c>
    </row>
    <row r="41" spans="1:19" ht="12.75" customHeight="1">
      <c r="A41" s="67" t="s">
        <v>8</v>
      </c>
      <c r="B41" s="69"/>
      <c r="C41" s="69"/>
      <c r="D41" s="69"/>
      <c r="E41" s="69"/>
      <c r="F41" s="23"/>
      <c r="G41" s="69"/>
      <c r="H41" s="69"/>
      <c r="I41" s="69"/>
      <c r="J41" s="69"/>
      <c r="K41" s="23">
        <v>-0.51274401159321459</v>
      </c>
      <c r="L41" s="69">
        <v>2.3541453428863823E-2</v>
      </c>
      <c r="M41" s="69">
        <v>0.23356009070294781</v>
      </c>
      <c r="N41" s="69">
        <v>-0.82947232947232952</v>
      </c>
      <c r="O41" s="69">
        <v>-0.78305084745762521</v>
      </c>
      <c r="P41" s="23">
        <v>-0.28463960811756439</v>
      </c>
      <c r="Q41" s="69">
        <v>0.10000000000000009</v>
      </c>
      <c r="R41" s="69">
        <v>0.28676470588235281</v>
      </c>
      <c r="S41" s="80" t="s">
        <v>34</v>
      </c>
    </row>
    <row r="42" spans="1:19">
      <c r="A42" s="65" t="s">
        <v>214</v>
      </c>
      <c r="B42" s="72">
        <v>82</v>
      </c>
      <c r="C42" s="72">
        <v>78</v>
      </c>
      <c r="D42" s="72">
        <v>73</v>
      </c>
      <c r="E42" s="66">
        <v>58</v>
      </c>
      <c r="F42" s="35">
        <v>291</v>
      </c>
      <c r="G42" s="72">
        <v>69</v>
      </c>
      <c r="H42" s="72">
        <v>67</v>
      </c>
      <c r="I42" s="72">
        <v>69</v>
      </c>
      <c r="J42" s="141">
        <v>66</v>
      </c>
      <c r="K42" s="35">
        <v>271</v>
      </c>
      <c r="L42" s="72">
        <v>72</v>
      </c>
      <c r="M42" s="72">
        <v>53</v>
      </c>
      <c r="N42" s="72">
        <v>7</v>
      </c>
      <c r="O42" s="173">
        <v>-138</v>
      </c>
      <c r="P42" s="165">
        <v>-6</v>
      </c>
      <c r="Q42" s="72">
        <v>72</v>
      </c>
      <c r="R42" s="72">
        <v>65</v>
      </c>
      <c r="S42" s="173">
        <v>-233</v>
      </c>
    </row>
    <row r="43" spans="1:19" ht="11.25" customHeight="1">
      <c r="A43" s="67" t="s">
        <v>7</v>
      </c>
      <c r="B43" s="68"/>
      <c r="C43" s="68">
        <v>-4.8780487804878092E-2</v>
      </c>
      <c r="D43" s="68">
        <v>-6.4102564102564097E-2</v>
      </c>
      <c r="E43" s="68">
        <v>-0.20547945205479456</v>
      </c>
      <c r="F43" s="23"/>
      <c r="G43" s="68">
        <v>0.18965517241379315</v>
      </c>
      <c r="H43" s="68">
        <v>-2.8985507246376829E-2</v>
      </c>
      <c r="I43" s="68">
        <v>2.9850746268656803E-2</v>
      </c>
      <c r="J43" s="68">
        <v>-4.3478260869565188E-2</v>
      </c>
      <c r="K43" s="23"/>
      <c r="L43" s="68">
        <v>9.0909090909090828E-2</v>
      </c>
      <c r="M43" s="68">
        <v>-0.26388888888888884</v>
      </c>
      <c r="N43" s="68">
        <v>-0.86792452830188682</v>
      </c>
      <c r="O43" s="80" t="s">
        <v>34</v>
      </c>
      <c r="P43" s="23"/>
      <c r="Q43" s="68">
        <v>-1.5217391304347827</v>
      </c>
      <c r="R43" s="68">
        <v>-9.722222222222221E-2</v>
      </c>
      <c r="S43" s="80" t="s">
        <v>34</v>
      </c>
    </row>
    <row r="44" spans="1:19" ht="11.25" customHeight="1">
      <c r="A44" s="67" t="s">
        <v>8</v>
      </c>
      <c r="B44" s="69"/>
      <c r="C44" s="69"/>
      <c r="D44" s="69"/>
      <c r="E44" s="69"/>
      <c r="F44" s="23"/>
      <c r="G44" s="69">
        <v>-0.15853658536585369</v>
      </c>
      <c r="H44" s="69">
        <v>-0.14102564102564108</v>
      </c>
      <c r="I44" s="69">
        <v>-5.4794520547945202E-2</v>
      </c>
      <c r="J44" s="69">
        <v>0.13793103448275867</v>
      </c>
      <c r="K44" s="23">
        <v>-6.8728522336769737E-2</v>
      </c>
      <c r="L44" s="69">
        <v>4.3478260869565188E-2</v>
      </c>
      <c r="M44" s="69">
        <v>-0.20895522388059706</v>
      </c>
      <c r="N44" s="69">
        <v>-0.89855072463768115</v>
      </c>
      <c r="O44" s="80" t="s">
        <v>34</v>
      </c>
      <c r="P44" s="23">
        <v>-1.0221402214022139</v>
      </c>
      <c r="Q44" s="69">
        <v>0</v>
      </c>
      <c r="R44" s="69">
        <v>0.22641509433962259</v>
      </c>
      <c r="S44" s="80" t="s">
        <v>34</v>
      </c>
    </row>
    <row r="45" spans="1:19" ht="22.5" customHeight="1">
      <c r="A45" s="84" t="s">
        <v>228</v>
      </c>
      <c r="B45" s="72">
        <v>82</v>
      </c>
      <c r="C45" s="72">
        <v>79</v>
      </c>
      <c r="D45" s="72">
        <v>72</v>
      </c>
      <c r="E45" s="141">
        <v>61</v>
      </c>
      <c r="F45" s="35">
        <v>294</v>
      </c>
      <c r="G45" s="72">
        <v>71</v>
      </c>
      <c r="H45" s="72">
        <v>66</v>
      </c>
      <c r="I45" s="72">
        <v>71</v>
      </c>
      <c r="J45" s="141">
        <v>71</v>
      </c>
      <c r="K45" s="35">
        <v>279</v>
      </c>
      <c r="L45" s="72">
        <v>72</v>
      </c>
      <c r="M45" s="72">
        <v>69</v>
      </c>
      <c r="N45" s="72">
        <v>52</v>
      </c>
      <c r="O45" s="66">
        <v>58</v>
      </c>
      <c r="P45" s="35">
        <v>251</v>
      </c>
      <c r="Q45" s="72">
        <v>72</v>
      </c>
      <c r="R45" s="72">
        <v>65</v>
      </c>
      <c r="S45" s="72">
        <v>49</v>
      </c>
    </row>
    <row r="46" spans="1:19" ht="10.5" customHeight="1">
      <c r="A46" s="77" t="s">
        <v>7</v>
      </c>
      <c r="B46" s="68"/>
      <c r="C46" s="68">
        <v>-3.6585365853658569E-2</v>
      </c>
      <c r="D46" s="68">
        <v>-8.8607594936708889E-2</v>
      </c>
      <c r="E46" s="68">
        <v>-0.15277777777777779</v>
      </c>
      <c r="F46" s="23"/>
      <c r="G46" s="68">
        <v>0.16393442622950816</v>
      </c>
      <c r="H46" s="68">
        <v>-7.0422535211267623E-2</v>
      </c>
      <c r="I46" s="68">
        <v>7.575757575757569E-2</v>
      </c>
      <c r="J46" s="68">
        <v>0</v>
      </c>
      <c r="K46" s="23"/>
      <c r="L46" s="68">
        <v>1.4084507042253502E-2</v>
      </c>
      <c r="M46" s="68">
        <v>-4.166666666666663E-2</v>
      </c>
      <c r="N46" s="68">
        <v>-0.24637681159420288</v>
      </c>
      <c r="O46" s="68">
        <v>0.11538461538461542</v>
      </c>
      <c r="P46" s="23"/>
      <c r="Q46" s="68">
        <v>0.24137931034482762</v>
      </c>
      <c r="R46" s="68">
        <v>-9.722222222222221E-2</v>
      </c>
      <c r="S46" s="68">
        <v>-0.24615384615384617</v>
      </c>
    </row>
    <row r="47" spans="1:19" ht="11.25" customHeight="1">
      <c r="A47" s="77" t="s">
        <v>8</v>
      </c>
      <c r="B47" s="69"/>
      <c r="C47" s="69"/>
      <c r="D47" s="69"/>
      <c r="E47" s="69"/>
      <c r="F47" s="23"/>
      <c r="G47" s="69">
        <v>-0.13414634146341464</v>
      </c>
      <c r="H47" s="69">
        <v>-0.16455696202531644</v>
      </c>
      <c r="I47" s="69">
        <v>-1.388888888888884E-2</v>
      </c>
      <c r="J47" s="69">
        <v>0.16393442622950816</v>
      </c>
      <c r="K47" s="23">
        <v>-5.1020408163265252E-2</v>
      </c>
      <c r="L47" s="69">
        <v>1.4084507042253502E-2</v>
      </c>
      <c r="M47" s="69">
        <v>4.5454545454545414E-2</v>
      </c>
      <c r="N47" s="69">
        <v>-0.26760563380281688</v>
      </c>
      <c r="O47" s="69">
        <v>-0.18309859154929575</v>
      </c>
      <c r="P47" s="23">
        <v>-0.10035842293906805</v>
      </c>
      <c r="Q47" s="69">
        <v>0</v>
      </c>
      <c r="R47" s="69">
        <v>-5.7971014492753659E-2</v>
      </c>
      <c r="S47" s="69">
        <v>-5.7692307692307709E-2</v>
      </c>
    </row>
    <row r="48" spans="1:19">
      <c r="A48" s="38" t="s">
        <v>62</v>
      </c>
      <c r="B48" s="47"/>
      <c r="C48" s="47"/>
      <c r="D48" s="47"/>
      <c r="E48" s="47"/>
      <c r="F48" s="39"/>
      <c r="G48" s="47"/>
      <c r="H48" s="47"/>
      <c r="I48" s="47"/>
      <c r="J48" s="47"/>
      <c r="K48" s="39"/>
      <c r="L48" s="47"/>
      <c r="M48" s="47"/>
      <c r="N48" s="47"/>
      <c r="O48" s="47"/>
      <c r="P48" s="39"/>
      <c r="Q48" s="47"/>
      <c r="R48" s="47"/>
      <c r="S48" s="47"/>
    </row>
    <row r="49" spans="1:19">
      <c r="A49" s="65" t="s">
        <v>12</v>
      </c>
      <c r="B49" s="66">
        <v>52</v>
      </c>
      <c r="C49" s="66">
        <v>69</v>
      </c>
      <c r="D49" s="66">
        <v>74</v>
      </c>
      <c r="E49" s="66">
        <v>82</v>
      </c>
      <c r="F49" s="35">
        <v>277</v>
      </c>
      <c r="G49" s="66">
        <v>67</v>
      </c>
      <c r="H49" s="66">
        <v>54</v>
      </c>
      <c r="I49" s="66">
        <v>73</v>
      </c>
      <c r="J49" s="141">
        <v>106</v>
      </c>
      <c r="K49" s="35">
        <v>300</v>
      </c>
      <c r="L49" s="66">
        <v>56</v>
      </c>
      <c r="M49" s="66">
        <v>48</v>
      </c>
      <c r="N49" s="66">
        <v>64</v>
      </c>
      <c r="O49" s="66">
        <v>87</v>
      </c>
      <c r="P49" s="35">
        <v>255</v>
      </c>
      <c r="Q49" s="66">
        <v>60</v>
      </c>
      <c r="R49" s="66">
        <v>48</v>
      </c>
      <c r="S49" s="66">
        <v>47</v>
      </c>
    </row>
    <row r="50" spans="1:19" ht="10.5" customHeight="1">
      <c r="A50" s="77" t="s">
        <v>7</v>
      </c>
      <c r="B50" s="68"/>
      <c r="C50" s="68">
        <v>0.32692307692307687</v>
      </c>
      <c r="D50" s="68">
        <v>7.2463768115942129E-2</v>
      </c>
      <c r="E50" s="68">
        <v>0.10810810810810811</v>
      </c>
      <c r="F50" s="23"/>
      <c r="G50" s="68">
        <v>-0.18292682926829273</v>
      </c>
      <c r="H50" s="68">
        <v>-0.19402985074626866</v>
      </c>
      <c r="I50" s="68">
        <v>0.35185185185185186</v>
      </c>
      <c r="J50" s="68">
        <v>0.45205479452054798</v>
      </c>
      <c r="K50" s="23"/>
      <c r="L50" s="68">
        <v>-0.47169811320754718</v>
      </c>
      <c r="M50" s="68">
        <v>-0.1428571428571429</v>
      </c>
      <c r="N50" s="68">
        <v>0.33333333333333326</v>
      </c>
      <c r="O50" s="68">
        <v>0.359375</v>
      </c>
      <c r="P50" s="23"/>
      <c r="Q50" s="68">
        <v>-0.31034482758620685</v>
      </c>
      <c r="R50" s="68">
        <v>-0.19999999999999996</v>
      </c>
      <c r="S50" s="68">
        <v>-2.083333333333337E-2</v>
      </c>
    </row>
    <row r="51" spans="1:19" ht="10.5" customHeight="1">
      <c r="A51" s="79" t="s">
        <v>8</v>
      </c>
      <c r="B51" s="69"/>
      <c r="C51" s="69"/>
      <c r="D51" s="69"/>
      <c r="E51" s="69"/>
      <c r="F51" s="23"/>
      <c r="G51" s="69">
        <v>0.28846153846153855</v>
      </c>
      <c r="H51" s="69">
        <v>-0.21739130434782605</v>
      </c>
      <c r="I51" s="69">
        <v>-1.3513513513513487E-2</v>
      </c>
      <c r="J51" s="69">
        <v>0.29268292682926833</v>
      </c>
      <c r="K51" s="23">
        <v>8.3032490974729312E-2</v>
      </c>
      <c r="L51" s="69">
        <v>-0.16417910447761197</v>
      </c>
      <c r="M51" s="69">
        <v>-0.11111111111111116</v>
      </c>
      <c r="N51" s="69">
        <v>-0.12328767123287676</v>
      </c>
      <c r="O51" s="69">
        <v>-0.17924528301886788</v>
      </c>
      <c r="P51" s="23">
        <v>-0.15000000000000002</v>
      </c>
      <c r="Q51" s="69">
        <v>7.1428571428571397E-2</v>
      </c>
      <c r="R51" s="69">
        <v>0</v>
      </c>
      <c r="S51" s="69">
        <v>-0.265625</v>
      </c>
    </row>
    <row r="52" spans="1:19">
      <c r="A52" s="65" t="s">
        <v>55</v>
      </c>
      <c r="B52" s="66">
        <v>29</v>
      </c>
      <c r="C52" s="66">
        <v>46</v>
      </c>
      <c r="D52" s="66">
        <v>31</v>
      </c>
      <c r="E52" s="66">
        <v>36</v>
      </c>
      <c r="F52" s="35">
        <v>142</v>
      </c>
      <c r="G52" s="66">
        <v>31</v>
      </c>
      <c r="H52" s="66">
        <v>44</v>
      </c>
      <c r="I52" s="66">
        <v>26</v>
      </c>
      <c r="J52" s="141">
        <v>25</v>
      </c>
      <c r="K52" s="35">
        <v>126</v>
      </c>
      <c r="L52" s="66">
        <v>33</v>
      </c>
      <c r="M52" s="66">
        <v>34</v>
      </c>
      <c r="N52" s="66">
        <v>40</v>
      </c>
      <c r="O52" s="66">
        <v>21</v>
      </c>
      <c r="P52" s="35">
        <v>128</v>
      </c>
      <c r="Q52" s="66">
        <v>34</v>
      </c>
      <c r="R52" s="66">
        <v>33</v>
      </c>
      <c r="S52" s="66">
        <v>28</v>
      </c>
    </row>
    <row r="53" spans="1:19" ht="10.5" customHeight="1">
      <c r="A53" s="67" t="s">
        <v>7</v>
      </c>
      <c r="B53" s="68"/>
      <c r="C53" s="68">
        <v>0.5862068965517242</v>
      </c>
      <c r="D53" s="68">
        <v>-0.32608695652173914</v>
      </c>
      <c r="E53" s="68">
        <v>0.16129032258064524</v>
      </c>
      <c r="F53" s="23"/>
      <c r="G53" s="68">
        <v>-0.13888888888888884</v>
      </c>
      <c r="H53" s="68">
        <v>0.41935483870967749</v>
      </c>
      <c r="I53" s="68">
        <v>-0.40909090909090906</v>
      </c>
      <c r="J53" s="68">
        <v>-3.8461538461538436E-2</v>
      </c>
      <c r="K53" s="23"/>
      <c r="L53" s="68">
        <v>0.32000000000000006</v>
      </c>
      <c r="M53" s="68">
        <v>3.0303030303030276E-2</v>
      </c>
      <c r="N53" s="68">
        <v>0.17647058823529416</v>
      </c>
      <c r="O53" s="68">
        <v>-0.47499999999999998</v>
      </c>
      <c r="P53" s="23"/>
      <c r="Q53" s="68">
        <v>0.61904761904761907</v>
      </c>
      <c r="R53" s="68">
        <v>-2.9411764705882359E-2</v>
      </c>
      <c r="S53" s="68">
        <v>-0.15151515151515149</v>
      </c>
    </row>
    <row r="54" spans="1:19" ht="9.75" customHeight="1">
      <c r="A54" s="67" t="s">
        <v>8</v>
      </c>
      <c r="B54" s="69"/>
      <c r="C54" s="69"/>
      <c r="D54" s="69"/>
      <c r="E54" s="69"/>
      <c r="F54" s="23"/>
      <c r="G54" s="69">
        <v>6.8965517241379226E-2</v>
      </c>
      <c r="H54" s="69">
        <v>-4.3478260869565188E-2</v>
      </c>
      <c r="I54" s="69">
        <v>-0.16129032258064513</v>
      </c>
      <c r="J54" s="69">
        <v>-0.30555555555555558</v>
      </c>
      <c r="K54" s="23">
        <v>-0.11267605633802813</v>
      </c>
      <c r="L54" s="69">
        <v>6.4516129032258007E-2</v>
      </c>
      <c r="M54" s="69">
        <v>-0.22727272727272729</v>
      </c>
      <c r="N54" s="69">
        <v>0.53846153846153855</v>
      </c>
      <c r="O54" s="69">
        <v>-0.16000000000000003</v>
      </c>
      <c r="P54" s="23">
        <v>1.5873015873015817E-2</v>
      </c>
      <c r="Q54" s="69">
        <v>3.0303030303030276E-2</v>
      </c>
      <c r="R54" s="69">
        <v>-2.9411764705882359E-2</v>
      </c>
      <c r="S54" s="69">
        <v>-0.30000000000000004</v>
      </c>
    </row>
    <row r="55" spans="1:19" ht="14.25">
      <c r="A55" s="65" t="s">
        <v>54</v>
      </c>
      <c r="B55" s="66">
        <v>29</v>
      </c>
      <c r="C55" s="66">
        <v>46</v>
      </c>
      <c r="D55" s="66">
        <v>29</v>
      </c>
      <c r="E55" s="66">
        <v>35</v>
      </c>
      <c r="F55" s="35">
        <v>139</v>
      </c>
      <c r="G55" s="66">
        <v>31</v>
      </c>
      <c r="H55" s="66">
        <v>44</v>
      </c>
      <c r="I55" s="66">
        <v>25</v>
      </c>
      <c r="J55" s="141">
        <v>25</v>
      </c>
      <c r="K55" s="35">
        <v>125</v>
      </c>
      <c r="L55" s="66">
        <v>33</v>
      </c>
      <c r="M55" s="66">
        <v>34</v>
      </c>
      <c r="N55" s="66">
        <v>40</v>
      </c>
      <c r="O55" s="66">
        <v>21</v>
      </c>
      <c r="P55" s="35">
        <v>128</v>
      </c>
      <c r="Q55" s="66">
        <v>34</v>
      </c>
      <c r="R55" s="66">
        <v>33</v>
      </c>
      <c r="S55" s="66">
        <v>28</v>
      </c>
    </row>
    <row r="56" spans="1:19">
      <c r="A56" s="67" t="s">
        <v>7</v>
      </c>
      <c r="B56" s="68"/>
      <c r="C56" s="68">
        <v>0.5862068965517242</v>
      </c>
      <c r="D56" s="68">
        <v>-0.36956521739130432</v>
      </c>
      <c r="E56" s="68">
        <v>0.2068965517241379</v>
      </c>
      <c r="F56" s="23"/>
      <c r="G56" s="68">
        <v>-0.11428571428571432</v>
      </c>
      <c r="H56" s="68">
        <v>0.41935483870967749</v>
      </c>
      <c r="I56" s="68">
        <v>-0.43181818181818177</v>
      </c>
      <c r="J56" s="68">
        <v>0</v>
      </c>
      <c r="K56" s="23"/>
      <c r="L56" s="68">
        <v>0.32000000000000006</v>
      </c>
      <c r="M56" s="68">
        <v>3.0303030303030276E-2</v>
      </c>
      <c r="N56" s="68">
        <v>0.17647058823529416</v>
      </c>
      <c r="O56" s="68">
        <v>-0.47499999999999998</v>
      </c>
      <c r="P56" s="23"/>
      <c r="Q56" s="68">
        <v>0.61904761904761907</v>
      </c>
      <c r="R56" s="68">
        <v>-2.9411764705882359E-2</v>
      </c>
      <c r="S56" s="68">
        <v>-0.15151515151515149</v>
      </c>
    </row>
    <row r="57" spans="1:19">
      <c r="A57" s="67" t="s">
        <v>8</v>
      </c>
      <c r="B57" s="69"/>
      <c r="C57" s="69"/>
      <c r="D57" s="69"/>
      <c r="E57" s="69"/>
      <c r="F57" s="23"/>
      <c r="G57" s="69">
        <v>6.8965517241379226E-2</v>
      </c>
      <c r="H57" s="69">
        <v>-4.3478260869565188E-2</v>
      </c>
      <c r="I57" s="69">
        <v>-0.13793103448275867</v>
      </c>
      <c r="J57" s="69">
        <v>-0.2857142857142857</v>
      </c>
      <c r="K57" s="23">
        <v>-0.10071942446043169</v>
      </c>
      <c r="L57" s="69">
        <v>6.4516129032258007E-2</v>
      </c>
      <c r="M57" s="69">
        <v>-0.22727272727272729</v>
      </c>
      <c r="N57" s="69">
        <v>0.60000000000000009</v>
      </c>
      <c r="O57" s="69">
        <v>-0.16000000000000003</v>
      </c>
      <c r="P57" s="23">
        <v>2.4000000000000021E-2</v>
      </c>
      <c r="Q57" s="69">
        <v>3.0303030303030276E-2</v>
      </c>
      <c r="R57" s="69">
        <v>-2.9411764705882359E-2</v>
      </c>
      <c r="S57" s="69">
        <v>-0.30000000000000004</v>
      </c>
    </row>
    <row r="58" spans="1:19">
      <c r="A58" s="65" t="s">
        <v>215</v>
      </c>
      <c r="B58" s="66">
        <v>0</v>
      </c>
      <c r="C58" s="66">
        <v>0</v>
      </c>
      <c r="D58" s="66">
        <v>0</v>
      </c>
      <c r="E58" s="66">
        <v>0</v>
      </c>
      <c r="F58" s="60" t="s">
        <v>122</v>
      </c>
      <c r="G58" s="66">
        <v>9</v>
      </c>
      <c r="H58" s="66">
        <v>9</v>
      </c>
      <c r="I58" s="66">
        <v>9</v>
      </c>
      <c r="J58" s="141">
        <v>9</v>
      </c>
      <c r="K58" s="35">
        <v>36</v>
      </c>
      <c r="L58" s="66">
        <v>8</v>
      </c>
      <c r="M58" s="66">
        <v>8</v>
      </c>
      <c r="N58" s="66">
        <v>8</v>
      </c>
      <c r="O58" s="66">
        <v>8</v>
      </c>
      <c r="P58" s="35">
        <v>32</v>
      </c>
      <c r="Q58" s="66">
        <v>8</v>
      </c>
      <c r="R58" s="66">
        <v>8</v>
      </c>
      <c r="S58" s="66">
        <v>7</v>
      </c>
    </row>
    <row r="59" spans="1:19" ht="7.5" customHeight="1">
      <c r="A59" s="65"/>
      <c r="B59" s="69"/>
      <c r="C59" s="69"/>
      <c r="D59" s="69"/>
      <c r="E59" s="69"/>
      <c r="F59" s="23"/>
      <c r="G59" s="66"/>
      <c r="H59" s="66"/>
      <c r="I59" s="66"/>
      <c r="J59" s="141"/>
      <c r="K59" s="35"/>
      <c r="L59" s="66"/>
      <c r="M59" s="66"/>
      <c r="N59" s="66"/>
      <c r="O59" s="66"/>
      <c r="P59" s="35"/>
      <c r="Q59" s="66"/>
      <c r="R59" s="66"/>
      <c r="S59" s="66"/>
    </row>
    <row r="60" spans="1:19">
      <c r="A60" s="65" t="s">
        <v>53</v>
      </c>
      <c r="B60" s="66">
        <v>23</v>
      </c>
      <c r="C60" s="66">
        <v>23</v>
      </c>
      <c r="D60" s="66">
        <v>45</v>
      </c>
      <c r="E60" s="66">
        <v>47</v>
      </c>
      <c r="F60" s="35">
        <v>138</v>
      </c>
      <c r="G60" s="66">
        <v>27</v>
      </c>
      <c r="H60" s="66">
        <v>1</v>
      </c>
      <c r="I60" s="66">
        <v>38</v>
      </c>
      <c r="J60" s="141">
        <v>72</v>
      </c>
      <c r="K60" s="35">
        <v>138</v>
      </c>
      <c r="L60" s="66">
        <v>15</v>
      </c>
      <c r="M60" s="66">
        <v>6</v>
      </c>
      <c r="N60" s="66">
        <v>16</v>
      </c>
      <c r="O60" s="66">
        <v>58</v>
      </c>
      <c r="P60" s="35">
        <v>95</v>
      </c>
      <c r="Q60" s="66">
        <v>18</v>
      </c>
      <c r="R60" s="66">
        <v>7</v>
      </c>
      <c r="S60" s="66">
        <v>12</v>
      </c>
    </row>
    <row r="61" spans="1:19" ht="10.5" customHeight="1">
      <c r="A61" s="67" t="s">
        <v>7</v>
      </c>
      <c r="B61" s="68"/>
      <c r="C61" s="68">
        <v>0</v>
      </c>
      <c r="D61" s="68">
        <v>0.95652173913043481</v>
      </c>
      <c r="E61" s="68">
        <v>4.4444444444444509E-2</v>
      </c>
      <c r="F61" s="23"/>
      <c r="G61" s="68">
        <v>-0.42553191489361697</v>
      </c>
      <c r="H61" s="68">
        <v>-0.96296296296296302</v>
      </c>
      <c r="I61" s="68">
        <v>37</v>
      </c>
      <c r="J61" s="68">
        <v>0.89473684210526305</v>
      </c>
      <c r="K61" s="23"/>
      <c r="L61" s="68">
        <v>-0.79166666666666663</v>
      </c>
      <c r="M61" s="68">
        <v>-0.6</v>
      </c>
      <c r="N61" s="68">
        <v>1.6666666666666665</v>
      </c>
      <c r="O61" s="68">
        <v>2.625</v>
      </c>
      <c r="P61" s="23"/>
      <c r="Q61" s="68">
        <v>-0.68965517241379315</v>
      </c>
      <c r="R61" s="68">
        <v>-0.61111111111111116</v>
      </c>
      <c r="S61" s="68">
        <v>0.71428571428571419</v>
      </c>
    </row>
    <row r="62" spans="1:19">
      <c r="A62" s="67" t="s">
        <v>8</v>
      </c>
      <c r="B62" s="69"/>
      <c r="C62" s="69"/>
      <c r="D62" s="69"/>
      <c r="E62" s="69"/>
      <c r="F62" s="23"/>
      <c r="G62" s="69">
        <v>0.17391304347826098</v>
      </c>
      <c r="H62" s="69">
        <v>-0.95652173913043481</v>
      </c>
      <c r="I62" s="69">
        <v>-0.15555555555555556</v>
      </c>
      <c r="J62" s="69">
        <v>0.53191489361702127</v>
      </c>
      <c r="K62" s="23">
        <v>0</v>
      </c>
      <c r="L62" s="69">
        <v>-0.44444444444444442</v>
      </c>
      <c r="M62" s="69">
        <v>5</v>
      </c>
      <c r="N62" s="69">
        <v>-0.57894736842105265</v>
      </c>
      <c r="O62" s="69">
        <v>-0.19444444444444442</v>
      </c>
      <c r="P62" s="23">
        <v>-0.31159420289855078</v>
      </c>
      <c r="Q62" s="69">
        <v>0.19999999999999996</v>
      </c>
      <c r="R62" s="69">
        <v>0.16666666666666674</v>
      </c>
      <c r="S62" s="69">
        <v>-0.25</v>
      </c>
    </row>
    <row r="63" spans="1:19">
      <c r="A63" s="48" t="s">
        <v>19</v>
      </c>
      <c r="B63" s="39"/>
      <c r="C63" s="39"/>
      <c r="D63" s="39"/>
      <c r="E63" s="39"/>
      <c r="F63" s="39"/>
      <c r="G63" s="39"/>
      <c r="H63" s="39"/>
      <c r="I63" s="39"/>
      <c r="J63" s="39"/>
      <c r="K63" s="39"/>
      <c r="L63" s="39"/>
      <c r="M63" s="39"/>
      <c r="N63" s="39"/>
      <c r="O63" s="39"/>
      <c r="P63" s="39"/>
      <c r="Q63" s="39"/>
      <c r="R63" s="39"/>
      <c r="S63" s="39"/>
    </row>
    <row r="64" spans="1:19">
      <c r="A64" s="65" t="s">
        <v>31</v>
      </c>
      <c r="B64" s="73">
        <v>9.375E-2</v>
      </c>
      <c r="C64" s="73">
        <v>8.1081081081081086E-2</v>
      </c>
      <c r="D64" s="73">
        <v>7.3569482288828342E-2</v>
      </c>
      <c r="E64" s="73">
        <v>5.0131926121372031E-2</v>
      </c>
      <c r="F64" s="53">
        <v>7.4821080026024722E-2</v>
      </c>
      <c r="G64" s="73">
        <v>5.113636363636364E-2</v>
      </c>
      <c r="H64" s="73">
        <v>4.1666666666666664E-2</v>
      </c>
      <c r="I64" s="73">
        <v>4.2042042042042045E-2</v>
      </c>
      <c r="J64" s="73">
        <v>1.3513513513513514E-2</v>
      </c>
      <c r="K64" s="53">
        <v>3.6664270309130123E-2</v>
      </c>
      <c r="L64" s="73">
        <v>5.865102639296188E-2</v>
      </c>
      <c r="M64" s="73">
        <v>1.1799410029498525E-2</v>
      </c>
      <c r="N64" s="73">
        <v>-9.7264437689969604E-2</v>
      </c>
      <c r="O64" s="73">
        <v>-0.45151515151515154</v>
      </c>
      <c r="P64" s="53">
        <v>-0.11725168035847648</v>
      </c>
      <c r="Q64" s="73">
        <v>6.9400630914826497E-2</v>
      </c>
      <c r="R64" s="73">
        <v>6.6878980891719744E-2</v>
      </c>
      <c r="S64" s="73">
        <v>-0.96825396825396826</v>
      </c>
    </row>
    <row r="65" spans="1:19">
      <c r="A65" s="65" t="s">
        <v>10</v>
      </c>
      <c r="B65" s="73">
        <v>0.21354166666666666</v>
      </c>
      <c r="C65" s="73">
        <v>0.19164619164619165</v>
      </c>
      <c r="D65" s="73">
        <v>0.1989100817438692</v>
      </c>
      <c r="E65" s="73">
        <v>0.15303430079155672</v>
      </c>
      <c r="F65" s="53">
        <v>0.18932986337020169</v>
      </c>
      <c r="G65" s="73">
        <v>0.19602272727272727</v>
      </c>
      <c r="H65" s="73">
        <v>0.19940476190476192</v>
      </c>
      <c r="I65" s="73">
        <v>0.2072072072072072</v>
      </c>
      <c r="J65" s="73">
        <v>0.17837837837837839</v>
      </c>
      <c r="K65" s="53">
        <v>0.19482386772106397</v>
      </c>
      <c r="L65" s="73">
        <v>0.21114369501466276</v>
      </c>
      <c r="M65" s="73">
        <v>0.15634218289085547</v>
      </c>
      <c r="N65" s="73">
        <v>2.1276595744680851E-2</v>
      </c>
      <c r="O65" s="73">
        <v>-0.41818181818181815</v>
      </c>
      <c r="P65" s="53">
        <v>-4.4809559372666168E-3</v>
      </c>
      <c r="Q65" s="73">
        <v>0.22712933753943218</v>
      </c>
      <c r="R65" s="73">
        <v>0.2070063694267516</v>
      </c>
      <c r="S65" s="73">
        <v>-0.73968253968253972</v>
      </c>
    </row>
    <row r="66" spans="1:19">
      <c r="A66" s="65" t="s">
        <v>18</v>
      </c>
      <c r="B66" s="73">
        <v>7.5520833333333329E-2</v>
      </c>
      <c r="C66" s="73">
        <v>0.11302211302211303</v>
      </c>
      <c r="D66" s="73">
        <v>8.4468664850136238E-2</v>
      </c>
      <c r="E66" s="73">
        <v>9.498680738786279E-2</v>
      </c>
      <c r="F66" s="53">
        <v>9.2387768379960961E-2</v>
      </c>
      <c r="G66" s="73">
        <v>8.8068181818181823E-2</v>
      </c>
      <c r="H66" s="73">
        <v>0.13095238095238096</v>
      </c>
      <c r="I66" s="73">
        <v>7.8078078078078081E-2</v>
      </c>
      <c r="J66" s="73">
        <v>6.7567567567567571E-2</v>
      </c>
      <c r="K66" s="53">
        <v>9.0582314881380299E-2</v>
      </c>
      <c r="L66" s="73">
        <v>9.6774193548387094E-2</v>
      </c>
      <c r="M66" s="73">
        <v>0.10029498525073746</v>
      </c>
      <c r="N66" s="73">
        <v>0.12158054711246201</v>
      </c>
      <c r="O66" s="73">
        <v>6.363636363636363E-2</v>
      </c>
      <c r="P66" s="53">
        <v>9.5593726661687833E-2</v>
      </c>
      <c r="Q66" s="73">
        <v>0.10725552050473186</v>
      </c>
      <c r="R66" s="73">
        <v>0.10509554140127389</v>
      </c>
      <c r="S66" s="73">
        <v>8.8888888888888892E-2</v>
      </c>
    </row>
    <row r="67" spans="1:19" ht="6.75" customHeight="1">
      <c r="A67" s="52"/>
      <c r="B67" s="52"/>
      <c r="C67" s="52"/>
      <c r="D67" s="52"/>
      <c r="E67" s="52"/>
      <c r="F67" s="52"/>
      <c r="G67" s="52"/>
      <c r="H67" s="52"/>
      <c r="I67" s="52"/>
      <c r="J67" s="52"/>
      <c r="K67" s="52"/>
      <c r="L67" s="52"/>
      <c r="M67" s="52"/>
      <c r="N67" s="52"/>
      <c r="O67" s="52"/>
      <c r="P67" s="52"/>
      <c r="Q67" s="52"/>
      <c r="R67" s="52"/>
      <c r="S67" s="52"/>
    </row>
    <row r="68" spans="1:19" ht="6.75" customHeight="1"/>
    <row r="69" spans="1:19" ht="6.75" customHeight="1"/>
  </sheetData>
  <pageMargins left="0.39370078740157483" right="0.39370078740157483" top="0.31496062992125984" bottom="0.19685039370078741" header="0.31496062992125984" footer="0.31496062992125984"/>
  <pageSetup paperSize="9" scale="70" orientation="landscape" r:id="rId1"/>
  <headerFooter>
    <oddHeader>&amp;CBezeq - The Israel Telecommunication Corp. Ltd.</oddHeader>
    <oddFooter>&amp;R&amp;P of &amp;N
BI financial 
metrics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17</vt:i4>
      </vt:variant>
      <vt:variant>
        <vt:lpstr>טווחים בעלי שם</vt:lpstr>
      </vt:variant>
      <vt:variant>
        <vt:i4>25</vt:i4>
      </vt:variant>
    </vt:vector>
  </HeadingPairs>
  <TitlesOfParts>
    <vt:vector size="42" baseType="lpstr">
      <vt:lpstr>Index</vt:lpstr>
      <vt:lpstr>Group P&amp;L</vt:lpstr>
      <vt:lpstr>Group CF</vt:lpstr>
      <vt:lpstr>Group BS</vt:lpstr>
      <vt:lpstr>Group-Adj #s</vt:lpstr>
      <vt:lpstr>Group-Other</vt:lpstr>
      <vt:lpstr>Fixed-Line</vt:lpstr>
      <vt:lpstr>Pelephone</vt:lpstr>
      <vt:lpstr>B. Intl</vt:lpstr>
      <vt:lpstr>yes</vt:lpstr>
      <vt:lpstr>Total Subs</vt:lpstr>
      <vt:lpstr>Fixed CF Forecast</vt:lpstr>
      <vt:lpstr>KPIs</vt:lpstr>
      <vt:lpstr>Debt Repayments</vt:lpstr>
      <vt:lpstr>Debt Terms</vt:lpstr>
      <vt:lpstr>Glossary </vt:lpstr>
      <vt:lpstr>Dividends</vt:lpstr>
      <vt:lpstr>KPIs!_ftn1</vt:lpstr>
      <vt:lpstr>KPIs!_ftn2</vt:lpstr>
      <vt:lpstr>KPIs!_ftnref1</vt:lpstr>
      <vt:lpstr>KPIs!_ftnref2</vt:lpstr>
      <vt:lpstr>'B. Intl'!WPrint_Area_W</vt:lpstr>
      <vt:lpstr>'Debt Repayments'!WPrint_Area_W</vt:lpstr>
      <vt:lpstr>Dividends!WPrint_Area_W</vt:lpstr>
      <vt:lpstr>'Fixed-Line'!WPrint_Area_W</vt:lpstr>
      <vt:lpstr>'Glossary '!WPrint_Area_W</vt:lpstr>
      <vt:lpstr>'Group BS'!WPrint_Area_W</vt:lpstr>
      <vt:lpstr>'Group P&amp;L'!WPrint_Area_W</vt:lpstr>
      <vt:lpstr>'Group-Adj #s'!WPrint_Area_W</vt:lpstr>
      <vt:lpstr>'Group-Other'!WPrint_Area_W</vt:lpstr>
      <vt:lpstr>Index!WPrint_Area_W</vt:lpstr>
      <vt:lpstr>KPIs!WPrint_Area_W</vt:lpstr>
      <vt:lpstr>Pelephone!WPrint_Area_W</vt:lpstr>
      <vt:lpstr>'Total Subs'!WPrint_Area_W</vt:lpstr>
      <vt:lpstr>yes!WPrint_Area_W</vt:lpstr>
      <vt:lpstr>'Debt Repayments'!WPrint_TitlesW</vt:lpstr>
      <vt:lpstr>Dividends!WPrint_TitlesW</vt:lpstr>
      <vt:lpstr>'Fixed-Line'!WPrint_TitlesW</vt:lpstr>
      <vt:lpstr>'Group P&amp;L'!WPrint_TitlesW</vt:lpstr>
      <vt:lpstr>KPIs!WPrint_TitlesW</vt:lpstr>
      <vt:lpstr>'Total Subs'!WPrint_TitlesW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2021-01-25T08:11:09Z</cp:lastPrinted>
  <dcterms:created xsi:type="dcterms:W3CDTF">1999-09-09T08:56:33Z</dcterms:created>
  <dcterms:modified xsi:type="dcterms:W3CDTF">2021-01-25T08:11:46Z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